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xr:revisionPtr revIDLastSave="0" documentId="13_ncr:1_{4E553C66-0971-574C-906A-0510CCAAA492}" xr6:coauthVersionLast="47" xr6:coauthVersionMax="47" xr10:uidLastSave="{00000000-0000-0000-0000-000000000000}"/>
  <bookViews>
    <workbookView xWindow="0" yWindow="680" windowWidth="34200" windowHeight="21460" xr2:uid="{00000000-000D-0000-FFFF-FFFF00000000}"/>
  </bookViews>
  <sheets>
    <sheet name="EarlyLifeInvestments" sheetId="1" r:id="rId1"/>
    <sheet name="Commute" sheetId="2" r:id="rId2"/>
    <sheet name="Workbook Guide" sheetId="3" r:id="rId3"/>
  </sheets>
  <definedNames>
    <definedName name="_xlnm.Print_Area" localSheetId="0">EarlyLifeInvestments!$A$1:$N$38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0" i="2" l="1"/>
  <c r="K20" i="2"/>
  <c r="J20" i="2"/>
  <c r="I20" i="2"/>
  <c r="C20" i="2"/>
  <c r="Q19" i="2"/>
  <c r="E19" i="2"/>
  <c r="Q18" i="2"/>
  <c r="E18" i="2"/>
  <c r="Q17" i="2"/>
  <c r="E17" i="2"/>
  <c r="Q16" i="2"/>
  <c r="E16" i="2"/>
  <c r="Q15" i="2"/>
  <c r="E15" i="2"/>
  <c r="Q14" i="2"/>
  <c r="E14" i="2"/>
  <c r="Q13" i="2"/>
  <c r="E13" i="2"/>
  <c r="Q12" i="2"/>
  <c r="E12" i="2"/>
  <c r="Q11" i="2"/>
  <c r="E11" i="2"/>
  <c r="Q10" i="2"/>
  <c r="E10" i="2"/>
  <c r="Q9" i="2"/>
  <c r="E9" i="2"/>
  <c r="Q8" i="2"/>
  <c r="Q20" i="2" s="1"/>
  <c r="E8" i="2"/>
  <c r="H19" i="2" l="1"/>
  <c r="L19" i="2"/>
  <c r="L18" i="2"/>
  <c r="H18" i="2"/>
  <c r="M18" i="2" s="1"/>
  <c r="H17" i="2"/>
  <c r="L17" i="2"/>
  <c r="L16" i="2"/>
  <c r="H16" i="2"/>
  <c r="M16" i="2" s="1"/>
  <c r="H15" i="2"/>
  <c r="L15" i="2"/>
  <c r="H14" i="2"/>
  <c r="L14" i="2"/>
  <c r="L13" i="2"/>
  <c r="H13" i="2"/>
  <c r="M13" i="2" s="1"/>
  <c r="H12" i="2"/>
  <c r="L12" i="2"/>
  <c r="H11" i="2"/>
  <c r="M11" i="2" s="1"/>
  <c r="L11" i="2"/>
  <c r="L10" i="2"/>
  <c r="H10" i="2"/>
  <c r="M10" i="2" s="1"/>
  <c r="H9" i="2"/>
  <c r="L9" i="2"/>
  <c r="L8" i="2"/>
  <c r="L20" i="2" s="1"/>
  <c r="E20" i="2"/>
  <c r="H8" i="2"/>
  <c r="N18" i="2" l="1"/>
  <c r="O18" i="2"/>
  <c r="O16" i="2"/>
  <c r="N16" i="2"/>
  <c r="O13" i="2"/>
  <c r="N13" i="2"/>
  <c r="O11" i="2"/>
  <c r="N11" i="2"/>
  <c r="N10" i="2"/>
  <c r="O10" i="2"/>
  <c r="M8" i="2"/>
  <c r="H20" i="2"/>
  <c r="M19" i="2"/>
  <c r="M17" i="2"/>
  <c r="M15" i="2"/>
  <c r="M14" i="2"/>
  <c r="M12" i="2"/>
  <c r="M9" i="2"/>
  <c r="O8" i="2" l="1"/>
  <c r="M20" i="2"/>
  <c r="N8" i="2"/>
  <c r="O19" i="2"/>
  <c r="N19" i="2"/>
  <c r="N17" i="2"/>
  <c r="O17" i="2"/>
  <c r="N15" i="2"/>
  <c r="O15" i="2"/>
  <c r="N14" i="2"/>
  <c r="O14" i="2"/>
  <c r="N12" i="2"/>
  <c r="O12" i="2"/>
  <c r="N9" i="2"/>
  <c r="O9" i="2"/>
  <c r="N20" i="2" l="1"/>
  <c r="E23" i="2"/>
  <c r="O20" i="2"/>
  <c r="E25" i="2" l="1"/>
  <c r="E24" i="2"/>
  <c r="E27" i="2"/>
  <c r="E26" i="2"/>
</calcChain>
</file>

<file path=xl/sharedStrings.xml><?xml version="1.0" encoding="utf-8"?>
<sst xmlns="http://schemas.openxmlformats.org/spreadsheetml/2006/main" count="88" uniqueCount="87">
  <si>
    <t>EARLY LIFE INVESTMENTS, LLC</t>
  </si>
  <si>
    <t>A Family Financial Head Start</t>
  </si>
  <si>
    <t>Preparing for Your Financial Future, Today</t>
  </si>
  <si>
    <t>Early Life Investments Homepage</t>
  </si>
  <si>
    <t xml:space="preserve">Newsletter: The Early Life Investor </t>
  </si>
  <si>
    <t>OUR MISSION</t>
  </si>
  <si>
    <t>Helping families build multi-generational financial security through education, practical tools, and honest writing. Practical, no-jargon guidance for parents, teens, and young adults — written by one parent for the rest of us — so the next generation starts ahead.</t>
  </si>
  <si>
    <t>CONNECT WITH US</t>
  </si>
  <si>
    <t>X / Twitter:  @EarlyLifeInvest          Instagram:  @earlylifeinvestments</t>
  </si>
  <si>
    <t>Facebook:  facebook.com/EarlyLifeInvestments          Web:  EarlyLifeInvestments.com</t>
  </si>
  <si>
    <t>HASHTAGS FOR PUBLISHING</t>
  </si>
  <si>
    <t>#EarlyLifeInvestments  #FamilyFinance  #FinancialHeadStart  #MoneyHabits  #InvestEarly  #FinancialLiteracy  #GenerationalWealth  #RothIRA  #529Plan  #PersonalFinance  #BudgetingTips  #TeachKidsMoney  #CompoundInterest  #DebtFreeJourney  #FinancialFreedom  #SmartMoney  #SaveEarly</t>
  </si>
  <si>
    <t>© 2022–2026 Early Life Investments, LLC — Est. 2026  ·  Providing your family with a financial head start.</t>
  </si>
  <si>
    <t>DISCLAIMER</t>
  </si>
  <si>
    <t>This Commuting Cost Tracker is provided by Early Life Investments for general educational and planning purposes only. It is not intended to provide personalized financial, legal, tax, credit, insurance, medical-billing, or investment advice.</t>
  </si>
  <si>
    <t>The calculations in this workbook are estimates based on the information entered by the user. The per-mile vehicle allowance is a stand-in for fuel-independent running costs — tyres, servicing, depreciation and the insurance loading that comes with commuting mileage. It is an estimate, and a generous one for an older paid-off car.</t>
  </si>
  <si>
    <t>Before making decisions based on this workbook, verify all figures directly with your lender, servicer, insurer, plan administrator, employer, taxing authority, or a qualified professional.</t>
  </si>
  <si>
    <t>Early Life Investments, its owner, and any related materials are not responsible for errors, omissions, data-entry mistakes, calculation differences, financial losses, or other consequences resulting from use of this workbook.</t>
  </si>
  <si>
    <t>Use this workbook as an educational planning tool, not as a substitute for professional advice. The user is responsible for ensuring all values, both input and calculated, are correct.</t>
  </si>
  <si>
    <t>What the commute costs</t>
  </si>
  <si>
    <t>Vehicle running cost per mile</t>
  </si>
  <si>
    <t>Excludes fuel, which is calculated separately from miles and economy.</t>
  </si>
  <si>
    <t>Your marginal tax rate</t>
  </si>
  <si>
    <t>Used to value pre-tax commuter benefits and to work out the equivalent raise.</t>
  </si>
  <si>
    <t>Gross annual salary</t>
  </si>
  <si>
    <t>Used only to express the commute as a share of pay.</t>
  </si>
  <si>
    <t>Month</t>
  </si>
  <si>
    <t>Commute days</t>
  </si>
  <si>
    <t>Round-trip miles</t>
  </si>
  <si>
    <t>Total miles</t>
  </si>
  <si>
    <t>Price per gallon</t>
  </si>
  <si>
    <t>MPG</t>
  </si>
  <si>
    <t>Fuel cost</t>
  </si>
  <si>
    <t>Tolls</t>
  </si>
  <si>
    <t>Parking</t>
  </si>
  <si>
    <t>Transit</t>
  </si>
  <si>
    <t>Vehicle running cost</t>
  </si>
  <si>
    <t>Total cost</t>
  </si>
  <si>
    <t>Cost per commute day</t>
  </si>
  <si>
    <t>Pre-tax benefit used</t>
  </si>
  <si>
    <t>Tax saved</t>
  </si>
  <si>
    <t>Net cost</t>
  </si>
  <si>
    <t>Notes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</si>
  <si>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</si>
  <si>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</si>
  <si>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</si>
  <si>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</si>
  <si>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</si>
  <si>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</si>
  <si>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</si>
  <si>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</si>
  <si>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</si>
  <si>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</si>
  <si>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</si>
  <si>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</si>
  <si>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 TOTAL</t>
  </si>
  <si>
    <t>What that means</t>
  </si>
  <si>
    <t>Annual cost before the tax benefit</t>
  </si>
  <si>
    <t>Annual cost after the tax benefit</t>
  </si>
  <si>
    <t>What the commute really takes out of your pocket.</t>
  </si>
  <si>
    <t>As a share of gross salary</t>
  </si>
  <si>
    <t>Pre-tax salary needed to cover it</t>
  </si>
  <si>
    <t>The raise a new job would have to give you purely to leave you no worse off on the commute.</t>
  </si>
  <si>
    <t>Worth comparing with what a day of working from home saves.</t>
  </si>
  <si>
    <t>You enter these values</t>
  </si>
  <si>
    <t>Calculated for you</t>
  </si>
  <si>
    <t>Commuting Cost Tracker — How to Use This Workbook</t>
  </si>
  <si>
    <t>Purpose</t>
  </si>
  <si>
    <t>Price the commute properly — fuel, tolls, parking, transit and the wear you are putting on the car — and translate it into the pre-tax salary it would take to cover.</t>
  </si>
  <si>
    <t>Best use</t>
  </si>
  <si>
    <t>Any commute, and especially when comparing job offers, negotiating remote days, or deciding whether to move closer to work.</t>
  </si>
  <si>
    <t>Important limitation</t>
  </si>
  <si>
    <t>Vehicle running cost is a per-mile estimate you set. Published business mileage rates are generous for an older paid-off car and about right for a newer financed one.</t>
  </si>
  <si>
    <t>Step 1</t>
  </si>
  <si>
    <t>Set the three figures at the top. The per-mile running cost is the one worth thinking about — it excludes fuel, which is calculated separately.</t>
  </si>
  <si>
    <t>Step 2</t>
  </si>
  <si>
    <t>Enter commute days and round-trip mileage per month. Total miles is calculated for you.</t>
  </si>
  <si>
    <t>Step 3</t>
  </si>
  <si>
    <t>Enter fuel price and your real observed economy, not the manufacturer figure.</t>
  </si>
  <si>
    <t>Step 4</t>
  </si>
  <si>
    <t>Enter tolls, parking and transit as you actually pay them.</t>
  </si>
  <si>
    <t>Step 5</t>
  </si>
  <si>
    <t>If you use a pre-tax commuter benefit, enter the amount put through it. The workbook values the tax saving rather than treating the whole amount as free.</t>
  </si>
  <si>
    <t>Step 6</t>
  </si>
  <si>
    <t>Read "Pre-tax salary needed to cover it". That is the number to carry into a job comparison, and it belongs in the Total Compensation Equivalence workbook as a job cost.</t>
  </si>
  <si>
    <t>Notes on the math</t>
  </si>
  <si>
    <t>The pre-tax equivalent is the after-tax annual cost divided by one minus your marginal rate, because a raise is taxed before it can pay a toll. A pre-tax commuter benefit is valued at the tax it saves, not at its full amount, since the money is still spent either way.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</si>
</sst>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$0.000"/>
    <numFmt numFmtId="165" formatCode="\$#,##0"/>
    <numFmt numFmtId="166" formatCode="#,##0.0"/>
    <numFmt numFmtId="167" formatCode="\$#,##0.00"/>
    <numFmt numFmtId="168" formatCode="0.0%"/>
  </numFmts>
  <fonts count="24" x14ac:knownFonts="1">
    <font>
      <sz val="11"/>
      <color theme="1"/>
      <name val="Calibri"/>
      <family val="2"/>
      <scheme val="minor"/>
    </font>
    <font>
      <b/>
      <sz val="16"/>
      <color rgb="FFFFFFFF"/>
      <name val="Aptos Narrow"/>
    </font>
    <font>
      <b/>
      <sz val="14"/>
      <color rgb="FF005346"/>
      <name val="Aptos Narrow"/>
    </font>
    <font>
      <sz val="14"/>
      <color rgb="FF3F3F76"/>
      <name val="Aptos Narrow"/>
    </font>
    <font>
      <sz val="14"/>
      <color rgb="FF000000"/>
      <name val="Aptos Narrow"/>
    </font>
    <font>
      <b/>
      <sz val="14"/>
      <color rgb="FFFA7D00"/>
      <name val="Aptos Narrow"/>
    </font>
    <font>
      <b/>
      <sz val="14"/>
      <color rgb="FF3F3F76"/>
      <name val="Aptos Narrow"/>
    </font>
    <font>
      <sz val="11"/>
      <color theme="1"/>
      <name val="Calibri"/>
      <family val="2"/>
      <scheme val="minor"/>
    </font>
    <font>
      <b/>
      <sz val="24"/>
      <color rgb="FFC6A15B"/>
      <name val="Georgia"/>
      <family val="1"/>
    </font>
    <font>
      <i/>
      <sz val="14"/>
      <color rgb="FFFFFFFF"/>
      <name val="Georgia"/>
      <family val="1"/>
    </font>
    <font>
      <sz val="11"/>
      <color rgb="FF16382F"/>
      <name val="Calibri"/>
      <family val="2"/>
    </font>
    <font>
      <u/>
      <sz val="11"/>
      <color theme="0"/>
      <name val="Calibri"/>
      <family val="2"/>
      <scheme val="minor"/>
    </font>
    <font>
      <u/>
      <sz val="12"/>
      <color theme="0"/>
      <name val="Calibri"/>
      <family val="2"/>
      <scheme val="minor"/>
    </font>
    <font>
      <i/>
      <sz val="12"/>
      <color rgb="FFD9BE84"/>
      <name val="Calibri (Body)"/>
    </font>
    <font>
      <sz val="12"/>
      <color theme="1"/>
      <name val="Calibri (Body)"/>
    </font>
    <font>
      <sz val="14"/>
      <color rgb="FF54595F"/>
      <name val="Calibri (Body)"/>
    </font>
    <font>
      <sz val="14"/>
      <color theme="1"/>
      <name val="Calibri (Body)"/>
    </font>
    <font>
      <b/>
      <sz val="14"/>
      <color rgb="FFC6A15B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C6A15B"/>
      <name val="Calibri (Body)"/>
    </font>
    <font>
      <i/>
      <sz val="12"/>
      <color rgb="FFFFFFFF"/>
      <name val="Calibri (Body)"/>
    </font>
    <font>
      <b/>
      <sz val="14"/>
      <color theme="1"/>
      <name val="Calibri"/>
      <family val="2"/>
      <scheme val="minor"/>
    </font>
    <font>
      <b/>
      <sz val="11"/>
      <color rgb="FFC00000"/>
      <name val="Aptos Narrow"/>
    </font>
    <font>
      <b/>
      <sz val="11"/>
      <color rgb="FF000000"/>
      <name val="Aptos Narrow"/>
    </font>
  </fonts>
  <fills count="15">
    <fill>
      <patternFill patternType="none"/>
    </fill>
    <fill>
      <patternFill patternType="gray125"/>
    </fill>
    <fill>
      <patternFill patternType="solid">
        <fgColor rgb="FF007565"/>
      </patternFill>
    </fill>
    <fill>
      <patternFill patternType="solid">
        <fgColor rgb="FFE6F4EF"/>
      </patternFill>
    </fill>
    <fill>
      <patternFill patternType="solid">
        <fgColor rgb="FF00B0F0"/>
      </patternFill>
    </fill>
    <fill>
      <patternFill patternType="solid">
        <fgColor rgb="FFB6E0D3"/>
      </patternFill>
    </fill>
    <fill>
      <patternFill patternType="solid">
        <fgColor rgb="FFF2F2F2"/>
      </patternFill>
    </fill>
    <fill>
      <patternFill patternType="none"/>
    </fill>
    <fill>
      <patternFill patternType="solid">
        <fgColor rgb="FF102A24"/>
      </patternFill>
    </fill>
    <fill>
      <patternFill patternType="solid">
        <fgColor rgb="FFC6A15B"/>
      </patternFill>
    </fill>
    <fill>
      <patternFill patternType="solid">
        <fgColor rgb="FFF7F3EA"/>
      </patternFill>
    </fill>
    <fill>
      <patternFill patternType="solid">
        <fgColor rgb="FF232323"/>
        <bgColor indexed="64"/>
      </patternFill>
    </fill>
    <fill>
      <patternFill patternType="none"/>
    </fill>
    <fill>
      <patternFill patternType="solid">
        <fgColor rgb="FFFFFF00"/>
      </patternFill>
    </fill>
    <fill>
      <patternFill patternType="solid">
        <fgColor rgb="FFFFFF00"/>
      </patternFill>
    </fill>
  </fills>
  <borders count="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BFBFBF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3" borderId="1" xfId="0" applyFont="1" applyFill="1" applyBorder="1" applyAlignment="1">
      <alignment horizontal="left" vertical="center" indent="1"/>
    </xf>
    <xf numFmtId="164" fontId="3" fillId="4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 indent="1"/>
    </xf>
    <xf numFmtId="10" fontId="3" fillId="4" borderId="1" xfId="0" applyNumberFormat="1" applyFont="1" applyFill="1" applyBorder="1" applyAlignment="1">
      <alignment horizontal="right" vertical="center"/>
    </xf>
    <xf numFmtId="165" fontId="3" fillId="4" borderId="1" xfId="0" applyNumberFormat="1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indent="1"/>
    </xf>
    <xf numFmtId="3" fontId="3" fillId="4" borderId="1" xfId="0" applyNumberFormat="1" applyFont="1" applyFill="1" applyBorder="1" applyAlignment="1">
      <alignment horizontal="right" vertical="center"/>
    </xf>
    <xf numFmtId="166" fontId="3" fillId="4" borderId="1" xfId="0" applyNumberFormat="1" applyFont="1" applyFill="1" applyBorder="1" applyAlignment="1">
      <alignment horizontal="right" vertical="center"/>
    </xf>
    <xf numFmtId="3" fontId="5" fillId="6" borderId="1" xfId="0" applyNumberFormat="1" applyFont="1" applyFill="1" applyBorder="1" applyAlignment="1">
      <alignment horizontal="right" vertical="center"/>
    </xf>
    <xf numFmtId="167" fontId="5" fillId="6" borderId="1" xfId="0" applyNumberFormat="1" applyFont="1" applyFill="1" applyBorder="1" applyAlignment="1">
      <alignment horizontal="right" vertical="center"/>
    </xf>
    <xf numFmtId="167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3" fontId="2" fillId="3" borderId="1" xfId="0" applyNumberFormat="1" applyFont="1" applyFill="1" applyBorder="1" applyAlignment="1">
      <alignment horizontal="right" vertical="center"/>
    </xf>
    <xf numFmtId="167" fontId="2" fillId="3" borderId="1" xfId="0" applyNumberFormat="1" applyFont="1" applyFill="1" applyBorder="1" applyAlignment="1">
      <alignment horizontal="right" vertical="center"/>
    </xf>
    <xf numFmtId="168" fontId="2" fillId="3" borderId="1" xfId="0" applyNumberFormat="1" applyFont="1" applyFill="1" applyBorder="1" applyAlignment="1">
      <alignment horizontal="right" vertical="center"/>
    </xf>
    <xf numFmtId="0" fontId="7" fillId="9" borderId="4" xfId="0" applyFont="1" applyFill="1" applyBorder="1"/>
    <xf numFmtId="0" fontId="7" fillId="11" borderId="4" xfId="0" applyFont="1" applyFill="1" applyBorder="1"/>
    <xf numFmtId="0" fontId="11" fillId="11" borderId="4" xfId="0" applyFont="1" applyFill="1" applyBorder="1" applyAlignment="1">
      <alignment vertical="center" wrapText="1"/>
    </xf>
    <xf numFmtId="0" fontId="21" fillId="12" borderId="5" xfId="0" applyFont="1" applyFill="1" applyBorder="1" applyAlignment="1">
      <alignment horizontal="center"/>
    </xf>
    <xf numFmtId="0" fontId="22" fillId="13" borderId="6" xfId="0" applyFont="1" applyFill="1" applyBorder="1" applyAlignment="1">
      <alignment horizontal="left" vertical="center" wrapText="1" indent="1"/>
    </xf>
    <xf numFmtId="0" fontId="23" fillId="14" borderId="7" xfId="0" applyFont="1" applyFill="1" applyBorder="1" applyAlignment="1">
      <alignment horizontal="left" vertical="center" wrapText="1" indent="1"/>
    </xf>
    <xf numFmtId="0" fontId="10" fillId="10" borderId="4" xfId="0" applyFont="1" applyFill="1" applyBorder="1" applyAlignment="1">
      <alignment horizontal="left" vertical="top" wrapText="1"/>
    </xf>
    <xf numFmtId="0" fontId="7" fillId="7" borderId="4" xfId="0" applyFont="1" applyFill="1" applyBorder="1"/>
    <xf numFmtId="0" fontId="20" fillId="8" borderId="4" xfId="0" applyFont="1" applyFill="1" applyBorder="1" applyAlignment="1">
      <alignment horizontal="center" vertical="center" wrapText="1"/>
    </xf>
    <xf numFmtId="0" fontId="14" fillId="7" borderId="4" xfId="0" applyFont="1" applyFill="1" applyBorder="1"/>
    <xf numFmtId="0" fontId="19" fillId="7" borderId="4" xfId="0" applyFont="1" applyFill="1" applyBorder="1" applyAlignment="1">
      <alignment horizontal="left" vertical="center"/>
    </xf>
    <xf numFmtId="0" fontId="16" fillId="7" borderId="4" xfId="0" applyFont="1" applyFill="1" applyBorder="1"/>
    <xf numFmtId="0" fontId="17" fillId="7" borderId="4" xfId="0" applyFont="1" applyFill="1" applyBorder="1" applyAlignment="1">
      <alignment horizontal="left" vertical="center"/>
    </xf>
    <xf numFmtId="0" fontId="18" fillId="7" borderId="4" xfId="0" applyFont="1" applyFill="1" applyBorder="1"/>
    <xf numFmtId="0" fontId="12" fillId="11" borderId="4" xfId="0" applyFont="1" applyFill="1" applyBorder="1" applyAlignment="1">
      <alignment horizontal="center" vertical="center" wrapText="1"/>
    </xf>
    <xf numFmtId="0" fontId="13" fillId="11" borderId="4" xfId="0" applyFont="1" applyFill="1" applyBorder="1" applyAlignment="1">
      <alignment horizontal="center" vertical="center" wrapText="1"/>
    </xf>
    <xf numFmtId="0" fontId="14" fillId="11" borderId="4" xfId="0" applyFont="1" applyFill="1" applyBorder="1" applyAlignment="1">
      <alignment horizontal="center"/>
    </xf>
    <xf numFmtId="0" fontId="8" fillId="11" borderId="4" xfId="0" applyFont="1" applyFill="1" applyBorder="1" applyAlignment="1">
      <alignment horizontal="center" wrapText="1"/>
    </xf>
    <xf numFmtId="0" fontId="7" fillId="11" borderId="4" xfId="0" applyFont="1" applyFill="1" applyBorder="1" applyAlignment="1">
      <alignment horizontal="center"/>
    </xf>
    <xf numFmtId="0" fontId="10" fillId="10" borderId="4" xfId="0" applyFont="1" applyFill="1" applyBorder="1" applyAlignment="1">
      <alignment horizontal="left" vertical="center" wrapText="1"/>
    </xf>
    <xf numFmtId="0" fontId="15" fillId="10" borderId="4" xfId="0" applyFont="1" applyFill="1" applyBorder="1" applyAlignment="1">
      <alignment horizontal="left" vertical="center" wrapText="1"/>
    </xf>
    <xf numFmtId="0" fontId="9" fillId="11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0" fillId="0" borderId="3" xfId="0" applyBorder="1"/>
    <xf numFmtId="0" fontId="0" fillId="0" borderId="2" xfId="0" applyBorder="1"/>
    <xf numFmtId="0" fontId="2" fillId="3" borderId="1" xfId="0" applyFont="1" applyFill="1" applyBorder="1" applyAlignment="1">
      <alignment horizontal="left" vertical="center" indent="1"/>
    </xf>
    <xf numFmtId="0" fontId="0" fillId="3" borderId="3" xfId="0" applyFill="1" applyBorder="1"/>
    <xf numFmtId="0" fontId="0" fillId="3" borderId="2" xfId="0" applyFill="1" applyBorder="1"/>
    <xf numFmtId="0" fontId="1" fillId="2" borderId="0" xfId="0" applyFont="1" applyFill="1" applyAlignment="1">
      <alignment horizontal="left" vertical="center" indent="1"/>
    </xf>
    <xf numFmtId="0" fontId="0" fillId="2" borderId="0" xfId="0" applyFill="1"/>
    <xf numFmtId="0" fontId="6" fillId="4" borderId="8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FF00B0F0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828800" cy="1828800"/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2101" y="192101"/>
          <a:ext cx="1828800" cy="1828800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earlylifeinvestments.com/?utm_source=worksheet&amp;utm_medium=xlsx&amp;utm_campaign=life_decisions_worksheets&amp;utm_content=commuting_cost_tracker" TargetMode="External"/><Relationship Id="rId1" Type="http://schemas.openxmlformats.org/officeDocument/2006/relationships/hyperlink" Target="https://earlylifeinvestments.beehiiv.com/?utm_source=worksheet&amp;utm_medium=xlsx&amp;utm_campaign=life_decisions_worksheets&amp;utm_content=commuting_cost_tra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02A24"/>
    <pageSetUpPr fitToPage="1"/>
  </sheetPr>
  <dimension ref="B2:M37"/>
  <sheetViews>
    <sheetView showGridLines="0" tabSelected="1" workbookViewId="0"/>
  </sheetViews>
  <sheetFormatPr baseColWidth="10" defaultColWidth="8.83203125" defaultRowHeight="15" x14ac:dyDescent="0.2"/>
  <cols>
    <col min="1" max="1" width="2.5" customWidth="1"/>
    <col min="2" max="13" width="11.5" customWidth="1"/>
    <col min="14" max="14" width="2.5" customWidth="1"/>
  </cols>
  <sheetData>
    <row r="2" spans="2:13" ht="18" customHeight="1" x14ac:dyDescent="0.2">
      <c r="B2" s="18"/>
      <c r="C2" s="18"/>
      <c r="D2" s="18"/>
      <c r="E2" s="34" t="s">
        <v>0</v>
      </c>
      <c r="F2" s="35"/>
      <c r="G2" s="35"/>
      <c r="H2" s="35"/>
      <c r="I2" s="35"/>
      <c r="J2" s="35"/>
      <c r="K2" s="35"/>
      <c r="L2" s="35"/>
      <c r="M2" s="35"/>
    </row>
    <row r="3" spans="2:13" ht="18" customHeight="1" x14ac:dyDescent="0.2">
      <c r="B3" s="18"/>
      <c r="C3" s="18"/>
      <c r="D3" s="18"/>
      <c r="E3" s="35"/>
      <c r="F3" s="35"/>
      <c r="G3" s="35"/>
      <c r="H3" s="35"/>
      <c r="I3" s="35"/>
      <c r="J3" s="35"/>
      <c r="K3" s="35"/>
      <c r="L3" s="35"/>
      <c r="M3" s="35"/>
    </row>
    <row r="4" spans="2:13" ht="18" customHeight="1" x14ac:dyDescent="0.2">
      <c r="B4" s="18"/>
      <c r="C4" s="18"/>
      <c r="D4" s="18"/>
      <c r="E4" s="38" t="s">
        <v>1</v>
      </c>
      <c r="F4" s="35"/>
      <c r="G4" s="35"/>
      <c r="H4" s="35"/>
      <c r="I4" s="35"/>
      <c r="J4" s="35"/>
      <c r="K4" s="35"/>
      <c r="L4" s="35"/>
      <c r="M4" s="35"/>
    </row>
    <row r="5" spans="2:13" ht="18" customHeight="1" x14ac:dyDescent="0.2">
      <c r="B5" s="18"/>
      <c r="C5" s="18"/>
      <c r="D5" s="18"/>
      <c r="E5" s="35"/>
      <c r="F5" s="35"/>
      <c r="G5" s="35"/>
      <c r="H5" s="35"/>
      <c r="I5" s="35"/>
      <c r="J5" s="35"/>
      <c r="K5" s="35"/>
      <c r="L5" s="35"/>
      <c r="M5" s="35"/>
    </row>
    <row r="6" spans="2:13" ht="18" customHeight="1" x14ac:dyDescent="0.2">
      <c r="B6" s="18"/>
      <c r="C6" s="18"/>
      <c r="D6" s="18"/>
      <c r="E6" s="32" t="s">
        <v>2</v>
      </c>
      <c r="F6" s="33"/>
      <c r="G6" s="33"/>
      <c r="H6" s="33"/>
      <c r="I6" s="33"/>
      <c r="J6" s="33"/>
      <c r="K6" s="33"/>
      <c r="L6" s="33"/>
      <c r="M6" s="33"/>
    </row>
    <row r="7" spans="2:13" ht="18" customHeight="1" x14ac:dyDescent="0.2">
      <c r="B7" s="18"/>
      <c r="C7" s="18"/>
      <c r="D7" s="18"/>
      <c r="E7" s="33"/>
      <c r="F7" s="33"/>
      <c r="G7" s="33"/>
      <c r="H7" s="33"/>
      <c r="I7" s="33"/>
      <c r="J7" s="33"/>
      <c r="K7" s="33"/>
      <c r="L7" s="33"/>
      <c r="M7" s="33"/>
    </row>
    <row r="8" spans="2:13" ht="18" customHeight="1" x14ac:dyDescent="0.2">
      <c r="B8" s="18"/>
      <c r="C8" s="18"/>
      <c r="D8" s="18"/>
      <c r="E8" s="31" t="s">
        <v>3</v>
      </c>
      <c r="F8" s="31"/>
      <c r="G8" s="31"/>
      <c r="H8" s="31"/>
      <c r="I8" s="31" t="s">
        <v>4</v>
      </c>
      <c r="J8" s="31"/>
      <c r="K8" s="31"/>
      <c r="L8" s="31"/>
      <c r="M8" s="19"/>
    </row>
    <row r="9" spans="2:13" ht="21" customHeight="1" x14ac:dyDescent="0.2">
      <c r="B9" s="18"/>
      <c r="C9" s="18"/>
      <c r="D9" s="18"/>
      <c r="E9" s="31"/>
      <c r="F9" s="31"/>
      <c r="G9" s="31"/>
      <c r="H9" s="31"/>
      <c r="I9" s="31"/>
      <c r="J9" s="31"/>
      <c r="K9" s="31"/>
      <c r="L9" s="31"/>
      <c r="M9" s="19"/>
    </row>
    <row r="10" spans="2:13" ht="4" customHeight="1" x14ac:dyDescent="0.2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2:13" ht="6" customHeight="1" x14ac:dyDescent="0.2"/>
    <row r="12" spans="2:13" ht="20" customHeight="1" x14ac:dyDescent="0.25">
      <c r="B12" s="29" t="s">
        <v>5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</row>
    <row r="13" spans="2:13" ht="20" customHeight="1" x14ac:dyDescent="0.2">
      <c r="B13" s="37" t="s">
        <v>6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</row>
    <row r="14" spans="2:13" ht="20" customHeight="1" x14ac:dyDescent="0.2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2:13" ht="20" customHeight="1" x14ac:dyDescent="0.2"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</row>
    <row r="16" spans="2:13" ht="8" customHeight="1" x14ac:dyDescent="0.2"/>
    <row r="17" spans="2:13" ht="20" customHeight="1" x14ac:dyDescent="0.25">
      <c r="B17" s="27" t="s">
        <v>7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</row>
    <row r="18" spans="2:13" ht="18" customHeight="1" x14ac:dyDescent="0.2">
      <c r="B18" s="36" t="s">
        <v>8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2:13" ht="18" customHeight="1" x14ac:dyDescent="0.2">
      <c r="B19" s="36" t="s">
        <v>9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2:13" ht="8" customHeight="1" x14ac:dyDescent="0.2"/>
    <row r="21" spans="2:13" ht="20" customHeight="1" x14ac:dyDescent="0.25">
      <c r="B21" s="27" t="s">
        <v>10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</row>
    <row r="22" spans="2:13" ht="18" customHeight="1" x14ac:dyDescent="0.2">
      <c r="B22" s="23" t="s">
        <v>11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spans="2:13" ht="18" customHeight="1" x14ac:dyDescent="0.2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spans="2:13" ht="18" customHeight="1" x14ac:dyDescent="0.2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2:13" ht="6" customHeight="1" x14ac:dyDescent="0.2"/>
    <row r="26" spans="2:13" ht="22" customHeight="1" x14ac:dyDescent="0.2">
      <c r="B26" s="25" t="s">
        <v>12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8" spans="2:13" ht="19" x14ac:dyDescent="0.25">
      <c r="B28" s="20" t="s">
        <v>13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2:13" ht="49.5" customHeight="1" x14ac:dyDescent="0.2">
      <c r="B29" s="21" t="s">
        <v>14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2:13" ht="9" customHeight="1" x14ac:dyDescent="0.2"/>
    <row r="31" spans="2:13" ht="49.5" customHeight="1" x14ac:dyDescent="0.2">
      <c r="B31" s="21" t="s">
        <v>15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2:13" ht="9" customHeight="1" x14ac:dyDescent="0.2"/>
    <row r="33" spans="2:13" ht="34" customHeight="1" x14ac:dyDescent="0.2">
      <c r="B33" s="22" t="s">
        <v>16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</row>
    <row r="34" spans="2:13" ht="9" customHeight="1" x14ac:dyDescent="0.2"/>
    <row r="35" spans="2:13" ht="34" customHeight="1" x14ac:dyDescent="0.2">
      <c r="B35" s="22" t="s">
        <v>17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2:13" ht="9" customHeight="1" x14ac:dyDescent="0.2"/>
    <row r="37" spans="2:13" ht="34" customHeight="1" x14ac:dyDescent="0.2">
      <c r="B37" s="22" t="s">
        <v>18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</sheetData>
  <sheetProtection sheet="1" objects="1" scenarios="1"/>
  <mergeCells count="19">
    <mergeCell ref="E8:H9"/>
    <mergeCell ref="I8:L9"/>
    <mergeCell ref="E6:M7"/>
    <mergeCell ref="E2:M3"/>
    <mergeCell ref="B19:M19"/>
    <mergeCell ref="B13:M15"/>
    <mergeCell ref="B17:M17"/>
    <mergeCell ref="B18:M18"/>
    <mergeCell ref="E4:M5"/>
    <mergeCell ref="B37:M37"/>
    <mergeCell ref="B22:M24"/>
    <mergeCell ref="B26:M26"/>
    <mergeCell ref="B21:M21"/>
    <mergeCell ref="B12:M12"/>
    <mergeCell ref="B28:M28"/>
    <mergeCell ref="B29:M29"/>
    <mergeCell ref="B31:M31"/>
    <mergeCell ref="B33:M33"/>
    <mergeCell ref="B35:M35"/>
  </mergeCells>
  <hyperlinks>
    <hyperlink ref="I8:L9" r:id="rId1" display="Newsletter: The Early Life Investor " xr:uid="{43089C48-1CC5-F645-B48F-B7048D2E6774}"/>
    <hyperlink ref="E8:H9" r:id="rId2" display="Early Life Investments Homepage" xr:uid="{923C8D10-1C3A-FF4C-8E5F-6B6742463ABA}"/>
  </hyperlinks>
  <pageMargins left="0.75" right="0.75" top="1" bottom="1" header="0.5" footer="0.5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02A24"/>
  </sheetPr>
  <dimension ref="B1:R30"/>
  <sheetViews>
    <sheetView showGridLines="0" workbookViewId="0">
      <selection activeCell="F36" sqref="F36"/>
    </sheetView>
  </sheetViews>
  <sheetFormatPr baseColWidth="10" defaultColWidth="8.83203125" defaultRowHeight="15" x14ac:dyDescent="0.2"/>
  <cols>
    <col min="1" max="1" width="2.5" customWidth="1"/>
    <col min="2" max="2" width="15.5" customWidth="1"/>
    <col min="3" max="3" width="15.33203125" bestFit="1" customWidth="1"/>
    <col min="4" max="4" width="17.1640625" bestFit="1" customWidth="1"/>
    <col min="5" max="5" width="14" customWidth="1"/>
    <col min="6" max="6" width="12" customWidth="1"/>
    <col min="7" max="7" width="11" customWidth="1"/>
    <col min="8" max="8" width="14" customWidth="1"/>
    <col min="9" max="11" width="12" customWidth="1"/>
    <col min="12" max="12" width="15" customWidth="1"/>
    <col min="13" max="13" width="14" customWidth="1"/>
    <col min="14" max="14" width="17" customWidth="1"/>
    <col min="15" max="15" width="18" customWidth="1"/>
    <col min="16" max="16" width="14" customWidth="1"/>
    <col min="17" max="17" width="15" customWidth="1"/>
    <col min="18" max="18" width="30" customWidth="1"/>
  </cols>
  <sheetData>
    <row r="1" spans="2:18" ht="26" customHeight="1" x14ac:dyDescent="0.2">
      <c r="B1" s="45" t="s">
        <v>19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3" spans="2:18" ht="19" x14ac:dyDescent="0.2">
      <c r="B3" s="42" t="s">
        <v>20</v>
      </c>
      <c r="C3" s="44"/>
      <c r="D3" s="2">
        <v>0.21</v>
      </c>
      <c r="E3" s="39" t="s">
        <v>21</v>
      </c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2:18" ht="19" x14ac:dyDescent="0.2">
      <c r="B4" s="42" t="s">
        <v>22</v>
      </c>
      <c r="C4" s="44"/>
      <c r="D4" s="4">
        <v>0.27</v>
      </c>
      <c r="E4" s="39" t="s">
        <v>23</v>
      </c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1"/>
    </row>
    <row r="5" spans="2:18" ht="19" x14ac:dyDescent="0.2">
      <c r="B5" s="42" t="s">
        <v>24</v>
      </c>
      <c r="C5" s="44"/>
      <c r="D5" s="5">
        <v>101400</v>
      </c>
      <c r="E5" s="39" t="s">
        <v>25</v>
      </c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1"/>
    </row>
    <row r="7" spans="2:18" ht="40" x14ac:dyDescent="0.2"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6" t="s">
        <v>36</v>
      </c>
      <c r="M7" s="6" t="s">
        <v>37</v>
      </c>
      <c r="N7" s="6" t="s">
        <v>38</v>
      </c>
      <c r="O7" s="6" t="s">
        <v>39</v>
      </c>
      <c r="P7" s="6" t="s">
        <v>40</v>
      </c>
      <c r="Q7" s="6" t="s">
        <v>41</v>
      </c>
      <c r="R7" s="6" t="s">
        <v>42</v>
      </c>
    </row>
    <row r="8" spans="2:18" ht="19" x14ac:dyDescent="0.2">
      <c r="B8" s="7" t="s">
        <v>43</v>
      </c>
      <c r="C8" s="8">
        <v>21</v>
      </c>
      <c r="D8" s="9">
        <v>44</v>
      </c>
      <c r="E8" s="10">
        <f t="shared" ref="E8:E19" si="0">IF(C8="","",C8*D8)</f>
        <v>924</v>
      </c>
      <c r="F8" s="2">
        <v>3.42</v>
      </c>
      <c r="G8" s="9">
        <v>27</v>
      </c>
      <c r="H8" s="11">
        <f t="shared" ref="H8:H19" si="1">IFERROR(IF(C8="","",E8/G8*F8),"")</f>
        <v>117.03999999999999</v>
      </c>
      <c r="I8" s="12">
        <v>18</v>
      </c>
      <c r="J8" s="12">
        <v>95</v>
      </c>
      <c r="K8" s="12">
        <v>0</v>
      </c>
      <c r="L8" s="11">
        <f t="shared" ref="L8:L19" si="2">IF(C8="","",E8*$D$3)</f>
        <v>194.04</v>
      </c>
      <c r="M8" s="11">
        <f t="shared" ref="M8:M19" si="3">IF(C8="","",H8+I8+J8+K8+L8)</f>
        <v>424.08</v>
      </c>
      <c r="N8" s="11">
        <f t="shared" ref="N8:N19" si="4">IFERROR(IF(C8="","",M8/C8),"")</f>
        <v>20.194285714285712</v>
      </c>
      <c r="O8" s="11">
        <f t="shared" ref="O8:O19" si="5">IF(C8="","",M8-Q8)</f>
        <v>380.20499999999998</v>
      </c>
      <c r="P8" s="12">
        <v>162.5</v>
      </c>
      <c r="Q8" s="11">
        <f t="shared" ref="Q8:Q19" si="6">IF(C8="","",P8*$D$4)</f>
        <v>43.875</v>
      </c>
      <c r="R8" s="13"/>
    </row>
    <row r="9" spans="2:18" ht="19" x14ac:dyDescent="0.2">
      <c r="B9" s="7" t="s">
        <v>44</v>
      </c>
      <c r="C9" s="8">
        <v>19</v>
      </c>
      <c r="D9" s="9">
        <v>44</v>
      </c>
      <c r="E9" s="10">
        <f t="shared" si="0"/>
        <v>836</v>
      </c>
      <c r="F9" s="2">
        <v>3.38</v>
      </c>
      <c r="G9" s="9">
        <v>27</v>
      </c>
      <c r="H9" s="11">
        <f t="shared" si="1"/>
        <v>104.65481481481481</v>
      </c>
      <c r="I9" s="12">
        <v>16</v>
      </c>
      <c r="J9" s="12">
        <v>95</v>
      </c>
      <c r="K9" s="12">
        <v>0</v>
      </c>
      <c r="L9" s="11">
        <f t="shared" si="2"/>
        <v>175.56</v>
      </c>
      <c r="M9" s="11">
        <f t="shared" si="3"/>
        <v>391.21481481481482</v>
      </c>
      <c r="N9" s="11">
        <f t="shared" si="4"/>
        <v>20.590253411306044</v>
      </c>
      <c r="O9" s="11">
        <f t="shared" si="5"/>
        <v>347.33981481481482</v>
      </c>
      <c r="P9" s="12">
        <v>162.5</v>
      </c>
      <c r="Q9" s="11">
        <f t="shared" si="6"/>
        <v>43.875</v>
      </c>
      <c r="R9" s="13"/>
    </row>
    <row r="10" spans="2:18" ht="19" x14ac:dyDescent="0.2">
      <c r="B10" s="7" t="s">
        <v>45</v>
      </c>
      <c r="C10" s="8">
        <v>22</v>
      </c>
      <c r="D10" s="9">
        <v>44</v>
      </c>
      <c r="E10" s="10">
        <f t="shared" si="0"/>
        <v>968</v>
      </c>
      <c r="F10" s="2">
        <v>3.29</v>
      </c>
      <c r="G10" s="9">
        <v>27</v>
      </c>
      <c r="H10" s="11">
        <f t="shared" si="1"/>
        <v>117.95259259259261</v>
      </c>
      <c r="I10" s="12">
        <v>20</v>
      </c>
      <c r="J10" s="12">
        <v>95</v>
      </c>
      <c r="K10" s="12">
        <v>0</v>
      </c>
      <c r="L10" s="11">
        <f t="shared" si="2"/>
        <v>203.28</v>
      </c>
      <c r="M10" s="11">
        <f t="shared" si="3"/>
        <v>436.2325925925926</v>
      </c>
      <c r="N10" s="11">
        <f t="shared" si="4"/>
        <v>19.828754208754209</v>
      </c>
      <c r="O10" s="11">
        <f t="shared" si="5"/>
        <v>392.3575925925926</v>
      </c>
      <c r="P10" s="12">
        <v>162.5</v>
      </c>
      <c r="Q10" s="11">
        <f t="shared" si="6"/>
        <v>43.875</v>
      </c>
      <c r="R10" s="13"/>
    </row>
    <row r="11" spans="2:18" ht="19" x14ac:dyDescent="0.2">
      <c r="B11" s="7" t="s">
        <v>46</v>
      </c>
      <c r="C11" s="8">
        <v>20</v>
      </c>
      <c r="D11" s="9">
        <v>44</v>
      </c>
      <c r="E11" s="10">
        <f t="shared" si="0"/>
        <v>880</v>
      </c>
      <c r="F11" s="2">
        <v>3.35</v>
      </c>
      <c r="G11" s="9">
        <v>27</v>
      </c>
      <c r="H11" s="11">
        <f t="shared" si="1"/>
        <v>109.18518518518519</v>
      </c>
      <c r="I11" s="12">
        <v>18</v>
      </c>
      <c r="J11" s="12">
        <v>95</v>
      </c>
      <c r="K11" s="12">
        <v>0</v>
      </c>
      <c r="L11" s="11">
        <f t="shared" si="2"/>
        <v>184.79999999999998</v>
      </c>
      <c r="M11" s="11">
        <f t="shared" si="3"/>
        <v>406.98518518518517</v>
      </c>
      <c r="N11" s="11">
        <f t="shared" si="4"/>
        <v>20.349259259259259</v>
      </c>
      <c r="O11" s="11">
        <f t="shared" si="5"/>
        <v>363.11018518518517</v>
      </c>
      <c r="P11" s="12">
        <v>162.5</v>
      </c>
      <c r="Q11" s="11">
        <f t="shared" si="6"/>
        <v>43.875</v>
      </c>
      <c r="R11" s="13"/>
    </row>
    <row r="12" spans="2:18" ht="19" x14ac:dyDescent="0.2">
      <c r="B12" s="7" t="s">
        <v>47</v>
      </c>
      <c r="C12" s="8">
        <v>21</v>
      </c>
      <c r="D12" s="9">
        <v>44</v>
      </c>
      <c r="E12" s="10">
        <f t="shared" si="0"/>
        <v>924</v>
      </c>
      <c r="F12" s="2">
        <v>3.48</v>
      </c>
      <c r="G12" s="9">
        <v>27</v>
      </c>
      <c r="H12" s="11">
        <f t="shared" si="1"/>
        <v>119.09333333333333</v>
      </c>
      <c r="I12" s="12">
        <v>19</v>
      </c>
      <c r="J12" s="12">
        <v>95</v>
      </c>
      <c r="K12" s="12">
        <v>0</v>
      </c>
      <c r="L12" s="11">
        <f t="shared" si="2"/>
        <v>194.04</v>
      </c>
      <c r="M12" s="11">
        <f t="shared" si="3"/>
        <v>427.13333333333333</v>
      </c>
      <c r="N12" s="11">
        <f t="shared" si="4"/>
        <v>20.339682539682538</v>
      </c>
      <c r="O12" s="11">
        <f t="shared" si="5"/>
        <v>383.25833333333333</v>
      </c>
      <c r="P12" s="12">
        <v>162.5</v>
      </c>
      <c r="Q12" s="11">
        <f t="shared" si="6"/>
        <v>43.875</v>
      </c>
      <c r="R12" s="13"/>
    </row>
    <row r="13" spans="2:18" ht="19" x14ac:dyDescent="0.2">
      <c r="B13" s="7" t="s">
        <v>48</v>
      </c>
      <c r="C13" s="8">
        <v>21</v>
      </c>
      <c r="D13" s="9">
        <v>44</v>
      </c>
      <c r="E13" s="10">
        <f t="shared" si="0"/>
        <v>924</v>
      </c>
      <c r="F13" s="2">
        <v>3.61</v>
      </c>
      <c r="G13" s="9">
        <v>27</v>
      </c>
      <c r="H13" s="11">
        <f t="shared" si="1"/>
        <v>123.54222222222222</v>
      </c>
      <c r="I13" s="12">
        <v>20</v>
      </c>
      <c r="J13" s="12">
        <v>95</v>
      </c>
      <c r="K13" s="12">
        <v>0</v>
      </c>
      <c r="L13" s="11">
        <f t="shared" si="2"/>
        <v>194.04</v>
      </c>
      <c r="M13" s="11">
        <f t="shared" si="3"/>
        <v>432.58222222222219</v>
      </c>
      <c r="N13" s="11">
        <f t="shared" si="4"/>
        <v>20.599153439153437</v>
      </c>
      <c r="O13" s="11">
        <f t="shared" si="5"/>
        <v>388.70722222222219</v>
      </c>
      <c r="P13" s="12">
        <v>162.5</v>
      </c>
      <c r="Q13" s="11">
        <f t="shared" si="6"/>
        <v>43.875</v>
      </c>
      <c r="R13" s="13"/>
    </row>
    <row r="14" spans="2:18" ht="19" x14ac:dyDescent="0.2">
      <c r="B14" s="7" t="s">
        <v>49</v>
      </c>
      <c r="C14" s="8">
        <v>17</v>
      </c>
      <c r="D14" s="9">
        <v>44</v>
      </c>
      <c r="E14" s="10">
        <f t="shared" si="0"/>
        <v>748</v>
      </c>
      <c r="F14" s="2">
        <v>3.66</v>
      </c>
      <c r="G14" s="9">
        <v>27</v>
      </c>
      <c r="H14" s="11">
        <f t="shared" si="1"/>
        <v>101.39555555555556</v>
      </c>
      <c r="I14" s="12">
        <v>15</v>
      </c>
      <c r="J14" s="12">
        <v>95</v>
      </c>
      <c r="K14" s="12">
        <v>0</v>
      </c>
      <c r="L14" s="11">
        <f t="shared" si="2"/>
        <v>157.07999999999998</v>
      </c>
      <c r="M14" s="11">
        <f t="shared" si="3"/>
        <v>368.47555555555556</v>
      </c>
      <c r="N14" s="11">
        <f t="shared" si="4"/>
        <v>21.675032679738564</v>
      </c>
      <c r="O14" s="11">
        <f t="shared" si="5"/>
        <v>324.60055555555556</v>
      </c>
      <c r="P14" s="12">
        <v>162.5</v>
      </c>
      <c r="Q14" s="11">
        <f t="shared" si="6"/>
        <v>43.875</v>
      </c>
      <c r="R14" s="13"/>
    </row>
    <row r="15" spans="2:18" ht="19" x14ac:dyDescent="0.2">
      <c r="B15" s="7" t="s">
        <v>50</v>
      </c>
      <c r="C15" s="8">
        <v>22</v>
      </c>
      <c r="D15" s="9">
        <v>44</v>
      </c>
      <c r="E15" s="10">
        <f t="shared" si="0"/>
        <v>968</v>
      </c>
      <c r="F15" s="2">
        <v>3.58</v>
      </c>
      <c r="G15" s="9">
        <v>27</v>
      </c>
      <c r="H15" s="11">
        <f t="shared" si="1"/>
        <v>128.34962962962965</v>
      </c>
      <c r="I15" s="12">
        <v>21</v>
      </c>
      <c r="J15" s="12">
        <v>95</v>
      </c>
      <c r="K15" s="12">
        <v>0</v>
      </c>
      <c r="L15" s="11">
        <f t="shared" si="2"/>
        <v>203.28</v>
      </c>
      <c r="M15" s="11">
        <f t="shared" si="3"/>
        <v>447.62962962962968</v>
      </c>
      <c r="N15" s="11">
        <f t="shared" si="4"/>
        <v>20.34680134680135</v>
      </c>
      <c r="O15" s="11">
        <f t="shared" si="5"/>
        <v>403.75462962962968</v>
      </c>
      <c r="P15" s="12">
        <v>162.5</v>
      </c>
      <c r="Q15" s="11">
        <f t="shared" si="6"/>
        <v>43.875</v>
      </c>
      <c r="R15" s="13"/>
    </row>
    <row r="16" spans="2:18" ht="19" x14ac:dyDescent="0.2">
      <c r="B16" s="7" t="s">
        <v>51</v>
      </c>
      <c r="C16" s="8">
        <v>20</v>
      </c>
      <c r="D16" s="9">
        <v>44</v>
      </c>
      <c r="E16" s="10">
        <f t="shared" si="0"/>
        <v>880</v>
      </c>
      <c r="F16" s="2">
        <v>3.44</v>
      </c>
      <c r="G16" s="9">
        <v>27</v>
      </c>
      <c r="H16" s="11">
        <f t="shared" si="1"/>
        <v>112.11851851851853</v>
      </c>
      <c r="I16" s="12">
        <v>18</v>
      </c>
      <c r="J16" s="12">
        <v>95</v>
      </c>
      <c r="K16" s="12">
        <v>0</v>
      </c>
      <c r="L16" s="11">
        <f t="shared" si="2"/>
        <v>184.79999999999998</v>
      </c>
      <c r="M16" s="11">
        <f t="shared" si="3"/>
        <v>409.91851851851851</v>
      </c>
      <c r="N16" s="11">
        <f t="shared" si="4"/>
        <v>20.495925925925924</v>
      </c>
      <c r="O16" s="11">
        <f t="shared" si="5"/>
        <v>366.04351851851851</v>
      </c>
      <c r="P16" s="12">
        <v>162.5</v>
      </c>
      <c r="Q16" s="11">
        <f t="shared" si="6"/>
        <v>43.875</v>
      </c>
      <c r="R16" s="13"/>
    </row>
    <row r="17" spans="2:18" ht="19" x14ac:dyDescent="0.2">
      <c r="B17" s="7" t="s">
        <v>52</v>
      </c>
      <c r="C17" s="8">
        <v>22</v>
      </c>
      <c r="D17" s="9">
        <v>44</v>
      </c>
      <c r="E17" s="10">
        <f t="shared" si="0"/>
        <v>968</v>
      </c>
      <c r="F17" s="2">
        <v>3.31</v>
      </c>
      <c r="G17" s="9">
        <v>27</v>
      </c>
      <c r="H17" s="11">
        <f t="shared" si="1"/>
        <v>118.66962962962964</v>
      </c>
      <c r="I17" s="12">
        <v>20</v>
      </c>
      <c r="J17" s="12">
        <v>95</v>
      </c>
      <c r="K17" s="12">
        <v>0</v>
      </c>
      <c r="L17" s="11">
        <f t="shared" si="2"/>
        <v>203.28</v>
      </c>
      <c r="M17" s="11">
        <f t="shared" si="3"/>
        <v>436.94962962962961</v>
      </c>
      <c r="N17" s="11">
        <f t="shared" si="4"/>
        <v>19.861346801346802</v>
      </c>
      <c r="O17" s="11">
        <f t="shared" si="5"/>
        <v>393.07462962962961</v>
      </c>
      <c r="P17" s="12">
        <v>162.5</v>
      </c>
      <c r="Q17" s="11">
        <f t="shared" si="6"/>
        <v>43.875</v>
      </c>
      <c r="R17" s="13"/>
    </row>
    <row r="18" spans="2:18" ht="19" x14ac:dyDescent="0.2">
      <c r="B18" s="7" t="s">
        <v>53</v>
      </c>
      <c r="C18" s="8">
        <v>18</v>
      </c>
      <c r="D18" s="9">
        <v>44</v>
      </c>
      <c r="E18" s="10">
        <f t="shared" si="0"/>
        <v>792</v>
      </c>
      <c r="F18" s="2">
        <v>3.27</v>
      </c>
      <c r="G18" s="9">
        <v>27</v>
      </c>
      <c r="H18" s="11">
        <f t="shared" si="1"/>
        <v>95.92</v>
      </c>
      <c r="I18" s="12">
        <v>16</v>
      </c>
      <c r="J18" s="12">
        <v>95</v>
      </c>
      <c r="K18" s="12">
        <v>0</v>
      </c>
      <c r="L18" s="11">
        <f t="shared" si="2"/>
        <v>166.32</v>
      </c>
      <c r="M18" s="11">
        <f t="shared" si="3"/>
        <v>373.24</v>
      </c>
      <c r="N18" s="11">
        <f t="shared" si="4"/>
        <v>20.735555555555557</v>
      </c>
      <c r="O18" s="11">
        <f t="shared" si="5"/>
        <v>329.36500000000001</v>
      </c>
      <c r="P18" s="12">
        <v>162.5</v>
      </c>
      <c r="Q18" s="11">
        <f t="shared" si="6"/>
        <v>43.875</v>
      </c>
      <c r="R18" s="13"/>
    </row>
    <row r="19" spans="2:18" ht="19" x14ac:dyDescent="0.2">
      <c r="B19" s="7" t="s">
        <v>54</v>
      </c>
      <c r="C19" s="8">
        <v>17</v>
      </c>
      <c r="D19" s="9">
        <v>44</v>
      </c>
      <c r="E19" s="10">
        <f t="shared" si="0"/>
        <v>748</v>
      </c>
      <c r="F19" s="2">
        <v>3.3</v>
      </c>
      <c r="G19" s="9">
        <v>27</v>
      </c>
      <c r="H19" s="11">
        <f t="shared" si="1"/>
        <v>91.422222222222217</v>
      </c>
      <c r="I19" s="12">
        <v>15</v>
      </c>
      <c r="J19" s="12">
        <v>95</v>
      </c>
      <c r="K19" s="12">
        <v>0</v>
      </c>
      <c r="L19" s="11">
        <f t="shared" si="2"/>
        <v>157.07999999999998</v>
      </c>
      <c r="M19" s="11">
        <f t="shared" si="3"/>
        <v>358.5022222222222</v>
      </c>
      <c r="N19" s="11">
        <f t="shared" si="4"/>
        <v>21.088366013071894</v>
      </c>
      <c r="O19" s="11">
        <f t="shared" si="5"/>
        <v>314.6272222222222</v>
      </c>
      <c r="P19" s="12">
        <v>162.5</v>
      </c>
      <c r="Q19" s="11">
        <f t="shared" si="6"/>
        <v>43.875</v>
      </c>
      <c r="R19" s="13"/>
    </row>
    <row r="20" spans="2:18" ht="19" x14ac:dyDescent="0.2">
      <c r="B20" s="1" t="s">
        <v>55</v>
      </c>
      <c r="C20" s="14">
        <f>SUM(C8:C19)</f>
        <v>240</v>
      </c>
      <c r="E20" s="14">
        <f>SUM(E8:E19)</f>
        <v>10560</v>
      </c>
      <c r="H20" s="15">
        <f t="shared" ref="H20:M20" si="7">SUM(H8:H19)</f>
        <v>1339.343703703704</v>
      </c>
      <c r="I20" s="15">
        <f t="shared" si="7"/>
        <v>216</v>
      </c>
      <c r="J20" s="15">
        <f t="shared" si="7"/>
        <v>1140</v>
      </c>
      <c r="K20" s="15">
        <f t="shared" si="7"/>
        <v>0</v>
      </c>
      <c r="L20" s="15">
        <f t="shared" si="7"/>
        <v>2217.6</v>
      </c>
      <c r="M20" s="15">
        <f t="shared" si="7"/>
        <v>4912.9437037037032</v>
      </c>
      <c r="N20" s="15">
        <f>IFERROR(M20/C20,"")</f>
        <v>20.470598765432097</v>
      </c>
      <c r="O20" s="15">
        <f>SUM(O8:O19)</f>
        <v>4386.4437037037042</v>
      </c>
      <c r="P20" s="15">
        <f>SUM(P8:P19)</f>
        <v>1950</v>
      </c>
      <c r="Q20" s="15">
        <f>SUM(Q8:Q19)</f>
        <v>526.5</v>
      </c>
    </row>
    <row r="22" spans="2:18" ht="22" x14ac:dyDescent="0.2">
      <c r="B22" s="45" t="s">
        <v>56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</row>
    <row r="23" spans="2:18" ht="19" x14ac:dyDescent="0.2">
      <c r="B23" s="42" t="s">
        <v>57</v>
      </c>
      <c r="C23" s="43"/>
      <c r="D23" s="44"/>
      <c r="E23" s="15">
        <f>M20</f>
        <v>4912.9437037037032</v>
      </c>
      <c r="F23" s="39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1"/>
    </row>
    <row r="24" spans="2:18" ht="19" x14ac:dyDescent="0.2">
      <c r="B24" s="42" t="s">
        <v>58</v>
      </c>
      <c r="C24" s="43"/>
      <c r="D24" s="44"/>
      <c r="E24" s="15">
        <f>O20</f>
        <v>4386.4437037037042</v>
      </c>
      <c r="F24" s="39" t="s">
        <v>59</v>
      </c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1"/>
    </row>
    <row r="25" spans="2:18" ht="19" x14ac:dyDescent="0.2">
      <c r="B25" s="42" t="s">
        <v>60</v>
      </c>
      <c r="C25" s="43"/>
      <c r="D25" s="44"/>
      <c r="E25" s="16">
        <f>IFERROR(O20/$D$5,"")</f>
        <v>4.3258813645993141E-2</v>
      </c>
      <c r="F25" s="39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1"/>
    </row>
    <row r="26" spans="2:18" ht="19" x14ac:dyDescent="0.2">
      <c r="B26" s="42" t="s">
        <v>61</v>
      </c>
      <c r="C26" s="43"/>
      <c r="D26" s="44"/>
      <c r="E26" s="15">
        <f>IFERROR(O20/(1-$D$4),"")</f>
        <v>6008.8269913749373</v>
      </c>
      <c r="F26" s="39" t="s">
        <v>62</v>
      </c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1"/>
    </row>
    <row r="27" spans="2:18" ht="19" x14ac:dyDescent="0.2">
      <c r="B27" s="42" t="s">
        <v>38</v>
      </c>
      <c r="C27" s="43"/>
      <c r="D27" s="44"/>
      <c r="E27" s="15">
        <f>IFERROR(O20/C20,"")</f>
        <v>18.276848765432099</v>
      </c>
      <c r="F27" s="39" t="s">
        <v>63</v>
      </c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1"/>
    </row>
    <row r="29" spans="2:18" ht="19" x14ac:dyDescent="0.2">
      <c r="B29" s="47" t="s">
        <v>64</v>
      </c>
      <c r="C29" s="48"/>
    </row>
    <row r="30" spans="2:18" ht="19" x14ac:dyDescent="0.2">
      <c r="B30" s="49" t="s">
        <v>65</v>
      </c>
      <c r="C30" s="50"/>
    </row>
  </sheetData>
  <mergeCells count="20">
    <mergeCell ref="B29:C29"/>
    <mergeCell ref="B30:C30"/>
    <mergeCell ref="B1:R1"/>
    <mergeCell ref="E3:R3"/>
    <mergeCell ref="F24:R24"/>
    <mergeCell ref="B3:C3"/>
    <mergeCell ref="B23:D23"/>
    <mergeCell ref="E5:R5"/>
    <mergeCell ref="F23:R23"/>
    <mergeCell ref="B5:C5"/>
    <mergeCell ref="B22:R22"/>
    <mergeCell ref="F27:R27"/>
    <mergeCell ref="B24:D24"/>
    <mergeCell ref="E4:R4"/>
    <mergeCell ref="B27:D27"/>
    <mergeCell ref="B4:C4"/>
    <mergeCell ref="B26:D26"/>
    <mergeCell ref="B25:D25"/>
    <mergeCell ref="F26:R26"/>
    <mergeCell ref="F25:R2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02A24"/>
  </sheetPr>
  <dimension ref="A1:B14"/>
  <sheetViews>
    <sheetView showGridLines="0" workbookViewId="0">
      <selection activeCell="B20" sqref="B20"/>
    </sheetView>
  </sheetViews>
  <sheetFormatPr baseColWidth="10" defaultColWidth="8.83203125" defaultRowHeight="15" x14ac:dyDescent="0.2"/>
  <cols>
    <col min="1" max="1" width="26" customWidth="1"/>
    <col min="2" max="2" width="120" customWidth="1"/>
  </cols>
  <sheetData>
    <row r="1" spans="1:2" ht="28" customHeight="1" x14ac:dyDescent="0.2">
      <c r="A1" s="45" t="s">
        <v>66</v>
      </c>
      <c r="B1" s="46"/>
    </row>
    <row r="3" spans="1:2" ht="40" x14ac:dyDescent="0.2">
      <c r="A3" s="1" t="s">
        <v>67</v>
      </c>
      <c r="B3" s="3" t="s">
        <v>68</v>
      </c>
    </row>
    <row r="4" spans="1:2" ht="40" x14ac:dyDescent="0.2">
      <c r="A4" s="1" t="s">
        <v>69</v>
      </c>
      <c r="B4" s="3" t="s">
        <v>70</v>
      </c>
    </row>
    <row r="5" spans="1:2" ht="40" x14ac:dyDescent="0.2">
      <c r="A5" s="1" t="s">
        <v>71</v>
      </c>
      <c r="B5" s="3" t="s">
        <v>72</v>
      </c>
    </row>
    <row r="7" spans="1:2" ht="40" x14ac:dyDescent="0.2">
      <c r="A7" s="1" t="s">
        <v>73</v>
      </c>
      <c r="B7" s="3" t="s">
        <v>74</v>
      </c>
    </row>
    <row r="8" spans="1:2" ht="20" x14ac:dyDescent="0.2">
      <c r="A8" s="1" t="s">
        <v>75</v>
      </c>
      <c r="B8" s="3" t="s">
        <v>76</v>
      </c>
    </row>
    <row r="9" spans="1:2" ht="20" x14ac:dyDescent="0.2">
      <c r="A9" s="1" t="s">
        <v>77</v>
      </c>
      <c r="B9" s="3" t="s">
        <v>78</v>
      </c>
    </row>
    <row r="10" spans="1:2" ht="20" x14ac:dyDescent="0.2">
      <c r="A10" s="1" t="s">
        <v>79</v>
      </c>
      <c r="B10" s="3" t="s">
        <v>80</v>
      </c>
    </row>
    <row r="11" spans="1:2" ht="40" x14ac:dyDescent="0.2">
      <c r="A11" s="1" t="s">
        <v>81</v>
      </c>
      <c r="B11" s="3" t="s">
        <v>82</v>
      </c>
    </row>
    <row r="12" spans="1:2" ht="40" x14ac:dyDescent="0.2">
      <c r="A12" s="1" t="s">
        <v>83</v>
      </c>
      <c r="B12" s="3" t="s">
        <v>84</v>
      </c>
    </row>
    <row r="14" spans="1:2" ht="60" x14ac:dyDescent="0.2">
      <c r="A14" s="1" t="s">
        <v>85</v>
      </c>
      <c r="B14" s="3" t="s">
        <v>86</v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EarlyLifeInvestments</vt:lpstr>
      <vt:lpstr>Commute</vt:lpstr>
      <vt:lpstr>Workbook Guide</vt:lpstr>
      <vt:lpstr>EarlyLifeInvestments!Print_Area</vt:lpstr>
    </vt:vector>
  </TitlesOfParts>
  <Company>Early Life Investments,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Early Life Investments — Commuting Cost Tracker</dc:title>
  <dc:subject>The full annual cost of getting to work, and the raise it would take to cover it</dc:subject>
  <dc:creator>Early Life Investments, LLC</dc:creator>
  <cp:keywords>#EarlyLifeInvestments #FamilyFinance #FinancialHeadStart #MoneyHabits #InvestEarly #FinancialLiteracy #GenerationalWealth #RothIRA #529Plan #PersonalFinance #BudgetingTips #TeachKidsMoney #CompoundInterest #DebtFreeJourney #FinancialFreedom #SmartMoney #SaveEarly</cp:keywords>
  <dc:description>Helping families build multi-generational financial security through education, practical tools, and honest writing.</dc:description>
  <cp:lastModifiedBy>Early Life Investments, LLC</cp:lastModifiedBy>
  <dcterms:created xsi:type="dcterms:W3CDTF">2026-06-07T17:39:05Z</dcterms:created>
  <dcterms:modified xsi:type="dcterms:W3CDTF">2026-10-05T23:15:30Z</dcterms:modified>
  <cp:category>Personal Finance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">
    <vt:lpwstr>Early Life Investments, LLC</vt:lpwstr>
  </property>
  <property fmtid="{D5CDD505-2E9C-101B-9397-08002B2CF9AE}" pid="3" name="Website">
    <vt:lpwstr>https://www.EarlyLifeInvestments.com</vt:lpwstr>
  </property>
  <property fmtid="{D5CDD505-2E9C-101B-9397-08002B2CF9AE}" pid="4" name="Tagline">
    <vt:lpwstr>A Family Financial Head Start</vt:lpwstr>
  </property>
  <property fmtid="{D5CDD505-2E9C-101B-9397-08002B2CF9AE}" pid="5" name="X / Twitter">
    <vt:lpwstr>@EarlyLifeInvest</vt:lpwstr>
  </property>
  <property fmtid="{D5CDD505-2E9C-101B-9397-08002B2CF9AE}" pid="6" name="Instagram">
    <vt:lpwstr>@earlylifeinvestments</vt:lpwstr>
  </property>
  <property fmtid="{D5CDD505-2E9C-101B-9397-08002B2CF9AE}" pid="7" name="Facebook">
    <vt:lpwstr>facebook.com/EarlyLifeInvestments</vt:lpwstr>
  </property>
  <property fmtid="{D5CDD505-2E9C-101B-9397-08002B2CF9AE}" pid="8" name="Hashtags">
    <vt:lpwstr>#EarlyLifeInvestments #FamilyFinance #FinancialHeadStart #MoneyHabits #InvestEarly #FinancialLiteracy #GenerationalWealth #RothIRA #529Plan #PersonalFinance #BudgetingTips #TeachKidsMoney #CompoundInterest #DebtFreeJourney #FinancialFreedom #SmartMoney #SaveEarly</vt:lpwstr>
  </property>
  <property fmtid="{D5CDD505-2E9C-101B-9397-08002B2CF9AE}" pid="9" name="Copyright">
    <vt:lpwstr>© 2022–2026 Early Life Investments, LLC — Est. 2026</vt:lpwstr>
  </property>
  <property fmtid="{D5CDD505-2E9C-101B-9397-08002B2CF9AE}" pid="10" name="Amazon Affiliate Tag">
    <vt:lpwstr>earlylifeinv-20</vt:lpwstr>
  </property>
</Properties>
</file>