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mc:AlternateContent xmlns:mc="http://schemas.openxmlformats.org/markup-compatibility/2006">
    <mc:Choice Requires="x15"/>
  </mc:AlternateContent>
  <xr:revisionPtr revIDLastSave="0" documentId="13_ncr:1_{60E21DF6-ED2A-2A4A-AA98-DD41FE39821A}" xr6:coauthVersionLast="47" xr6:coauthVersionMax="47" xr10:uidLastSave="{00000000-0000-0000-0000-000000000000}"/>
  <bookViews>
    <workbookView xWindow="0" yWindow="680" windowWidth="34200" windowHeight="21460" xr2:uid="{00000000-000D-0000-FFFF-FFFF00000000}"/>
  </bookViews>
  <sheets>
    <sheet name="Summary" sheetId="3" r:id="rId1"/>
    <sheet name="DebtReduction" sheetId="1" r:id="rId2"/>
    <sheet name="Workbook Guide"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1" l="1"/>
  <c r="H14" i="1"/>
  <c r="H15" i="1" s="1"/>
  <c r="H20" i="1"/>
  <c r="J20" i="1" s="1"/>
  <c r="H21" i="1"/>
  <c r="J21" i="1" s="1"/>
  <c r="H19" i="1"/>
  <c r="J19" i="1" s="1"/>
  <c r="F19" i="1"/>
  <c r="F20" i="1"/>
  <c r="D22" i="1"/>
  <c r="C5" i="3" s="1"/>
  <c r="C22" i="1"/>
  <c r="C4" i="3" s="1"/>
  <c r="I21" i="1"/>
  <c r="K21" i="1" s="1"/>
  <c r="G21" i="1"/>
  <c r="F21" i="1"/>
  <c r="I20" i="1"/>
  <c r="K20" i="1" s="1"/>
  <c r="G20" i="1"/>
  <c r="I19" i="1"/>
  <c r="K19" i="1" s="1"/>
  <c r="G19" i="1"/>
  <c r="F18" i="1"/>
  <c r="G18" i="1" s="1"/>
  <c r="F17" i="1"/>
  <c r="G17" i="1" s="1"/>
  <c r="F16" i="1"/>
  <c r="G16" i="1" s="1"/>
  <c r="F15" i="1"/>
  <c r="I15" i="1" s="1"/>
  <c r="F14" i="1"/>
  <c r="I14" i="1" s="1"/>
  <c r="L21" i="1" l="1"/>
  <c r="L20" i="1"/>
  <c r="H16" i="1"/>
  <c r="J15" i="1"/>
  <c r="L15" i="1" s="1"/>
  <c r="I16" i="1"/>
  <c r="K16" i="1" s="1"/>
  <c r="L19" i="1"/>
  <c r="K15" i="1"/>
  <c r="I17" i="1"/>
  <c r="K17" i="1" s="1"/>
  <c r="I18" i="1"/>
  <c r="K18" i="1" s="1"/>
  <c r="F22" i="1"/>
  <c r="C6" i="3" s="1"/>
  <c r="J14" i="1"/>
  <c r="L14" i="1" s="1"/>
  <c r="G14" i="1"/>
  <c r="G15" i="1"/>
  <c r="C10" i="3" l="1"/>
  <c r="J16" i="1"/>
  <c r="L16" i="1" s="1"/>
  <c r="H17" i="1"/>
  <c r="K22" i="1"/>
  <c r="C7" i="3" s="1"/>
  <c r="H18" i="1" l="1"/>
  <c r="J17" i="1"/>
  <c r="L17" i="1" l="1"/>
  <c r="J18" i="1"/>
  <c r="L18" i="1" s="1"/>
  <c r="C11" i="3" l="1"/>
  <c r="C12" i="3" s="1"/>
  <c r="L22" i="1"/>
  <c r="C8" i="3" s="1"/>
  <c r="C9" i="3" s="1"/>
</calcChain>
</file>

<file path=xl/sharedStrings.xml><?xml version="1.0" encoding="utf-8"?>
<sst xmlns="http://schemas.openxmlformats.org/spreadsheetml/2006/main" count="98" uniqueCount="95">
  <si>
    <t>Debt as of :</t>
  </si>
  <si>
    <t>Bill / Debt</t>
  </si>
  <si>
    <t>Current Balance $</t>
  </si>
  <si>
    <t>Cost / Month $</t>
  </si>
  <si>
    <t>Interest %</t>
  </si>
  <si>
    <t>Interest Cost $</t>
  </si>
  <si>
    <t>Payment % Int.</t>
  </si>
  <si>
    <t xml:space="preserve">Accumulated </t>
  </si>
  <si>
    <t>Months to Pay off Debt</t>
  </si>
  <si>
    <t>Total Cost of Loans</t>
  </si>
  <si>
    <t>Notes</t>
  </si>
  <si>
    <t>Usual</t>
  </si>
  <si>
    <t>Zero percent interest if paid within 2 years</t>
  </si>
  <si>
    <t>Auto Loan 1</t>
  </si>
  <si>
    <t>Start by focusing here since the above loan has no interest</t>
  </si>
  <si>
    <t>Auto Loan 2</t>
  </si>
  <si>
    <t>Student Loan</t>
  </si>
  <si>
    <t>On this payment you add in the payment from the Zero interest loan</t>
  </si>
  <si>
    <t>Mortgage</t>
  </si>
  <si>
    <t>Totals</t>
  </si>
  <si>
    <t>B</t>
  </si>
  <si>
    <t>Input a description of your loan/debt</t>
  </si>
  <si>
    <t>C</t>
  </si>
  <si>
    <t>Input the current Balance of the loan as of the date in C2</t>
  </si>
  <si>
    <t>D</t>
  </si>
  <si>
    <t>Input the monthly payment of the loan/debt</t>
  </si>
  <si>
    <t>E</t>
  </si>
  <si>
    <t>Input the interest rate in percentage.  NOTE:  If this is a variable rate (meaning it changes, usually based on the prime rate) then you will need to adjust this over time</t>
  </si>
  <si>
    <t>F</t>
  </si>
  <si>
    <t>Calculation of the percentage of your monthly payment going to interest</t>
  </si>
  <si>
    <t>G</t>
  </si>
  <si>
    <t>Calculation of the amount of monthly interest you pay</t>
  </si>
  <si>
    <t>H</t>
  </si>
  <si>
    <t>Calculation of the payment when using the accumulation method</t>
  </si>
  <si>
    <t>I</t>
  </si>
  <si>
    <t>Calculation of the total months to pay of the debt if only paying down based on the loan payment</t>
  </si>
  <si>
    <t>J</t>
  </si>
  <si>
    <t>K</t>
  </si>
  <si>
    <t>L</t>
  </si>
  <si>
    <t xml:space="preserve">Calculation of the total cost of the loan if you accumulate the payments from prior loans and maintain a 'fixed' total payment </t>
  </si>
  <si>
    <t>M</t>
  </si>
  <si>
    <t>Some notes on the loans.  See information on website for details of how to arrange</t>
  </si>
  <si>
    <t>Notes:</t>
  </si>
  <si>
    <t>The total amount paid in interest every month is 1/3 of the total amount you pay out</t>
  </si>
  <si>
    <t>General Purchase Loan</t>
  </si>
  <si>
    <t>Consider whether early payoff is the best use of extra cash; mortgages may have tax advantages and lower rates than other debt.</t>
  </si>
  <si>
    <t>Cells in Column</t>
  </si>
  <si>
    <t>Calculation of the total cost of the loan if only paying down based on the loan payment</t>
  </si>
  <si>
    <t>The total estimated savings with this method is about $126,000 using the current sample inputs.</t>
  </si>
  <si>
    <t>Time to being debt free is about 29.6 years vs. about 34.3 years based on the current sample inputs.</t>
  </si>
  <si>
    <t>The biggest gain is in the student loan payoff, which reduces the payoff time from about 27.9 years to about 4.4 years and cuts the total paid on that loan by roughly $50,000.</t>
  </si>
  <si>
    <t>Debt Reduction Planner - How to Use This Workbook</t>
  </si>
  <si>
    <t>Purpose</t>
  </si>
  <si>
    <t>Compare a standard minimum-payment approach with an accumulation/snowball method that rolls freed-up payments into the next debt.</t>
  </si>
  <si>
    <t>Best use</t>
  </si>
  <si>
    <t>Educational planning, family budgeting discussions, and estimating which debts to attack first.</t>
  </si>
  <si>
    <t>Important limitation</t>
  </si>
  <si>
    <t>This workbook uses simplified monthly-interest estimates based on the current balance and listed APR. It is not a lender amortization schedule.</t>
  </si>
  <si>
    <t>Step 1</t>
  </si>
  <si>
    <t>Enter the date of the debt snapshot in C2.</t>
  </si>
  <si>
    <t>Step 2</t>
  </si>
  <si>
    <t>List debts in the order you plan to attack them. Put the chosen first target near the top.</t>
  </si>
  <si>
    <t>Step 3</t>
  </si>
  <si>
    <t>Enter current balance, required monthly payment, and APR for each debt.</t>
  </si>
  <si>
    <t>Step 4</t>
  </si>
  <si>
    <t>Use the Interest Cost and Payment % Interest columns to identify expensive debt.</t>
  </si>
  <si>
    <t>Step 5</t>
  </si>
  <si>
    <t>Use the Accumulated Payments column to see how payments grow as prior debts are paid off.</t>
  </si>
  <si>
    <t>Step 6</t>
  </si>
  <si>
    <t>Use the Total Cost of Loans columns to compare the standard approach with the accumulation method.</t>
  </si>
  <si>
    <t>Debt Reduction Snapshot</t>
  </si>
  <si>
    <t>Total debt</t>
  </si>
  <si>
    <t>Monthly debt payments</t>
  </si>
  <si>
    <t>Current monthly interest estimate</t>
  </si>
  <si>
    <t>Total cost - standard approach</t>
  </si>
  <si>
    <t>Total cost - accumulation method</t>
  </si>
  <si>
    <t>Estimated savings</t>
  </si>
  <si>
    <t>Standard debt-free timeline (years)</t>
  </si>
  <si>
    <t>Accumulation timeline (years)</t>
  </si>
  <si>
    <t>Time saved (years)</t>
  </si>
  <si>
    <t>You Need to Enter Values</t>
  </si>
  <si>
    <t>Calculated Values</t>
  </si>
  <si>
    <t>Your Comments/Notes on Dept</t>
  </si>
  <si>
    <t>Notes about Cells</t>
  </si>
  <si>
    <t>WARNING:
Simplified model; 
verify exact loan payoff numbers with lender amortization schedules.</t>
  </si>
  <si>
    <t>If you have more lines you will want to &lt;insert&gt; new line here and make sure cells are copied from above.</t>
  </si>
  <si>
    <t>Disclaimer: This Debt Reduction Workbook is provided by Early Life Investments for general educational and planning purposes only. It is not intended to provide personalized financial, legal, tax, credit, or investment advice.</t>
  </si>
  <si>
    <t>The calculations in this workbook are estimates based on the information entered by the user. Actual loan balances, payoff dates, interest charges, minimum payments, late fees, promotional rates, compounding methods, and lender rules may differ from the results shown here. This workbook may not account for all loan terms, variable interest rates, grace periods, fees, balance transfers, penalties, escrow items, deferred interest, or changes in payment requirements.</t>
  </si>
  <si>
    <t>Early Life Investments, its owner, and any related materials are not responsible for errors, omissions, data-entry mistakes, calculation differences, financial losses, missed payments, late fees, credit impacts, or other consequences resulting from use of this workbook.</t>
  </si>
  <si>
    <t>Before making decisions about debt repayment, refinancing, consolidation, credit cards, student loans, mortgages, retirement contributions, or emergency savings, verify all information directly with your lender, servicer, financial institution, or a qualified professional.</t>
  </si>
  <si>
    <t>Use this workbook as an educational planning tool, not as a substitute for professional advice or official lender payoff information.  The user is responsible for ensuring all values, both input and calculated, are correct.</t>
  </si>
  <si>
    <t>Estimated payoff timeline. Actual results may vary based on lender interest calculations, fees, payment timing, and changes to minimum payments.</t>
  </si>
  <si>
    <t>**</t>
  </si>
  <si>
    <r>
      <t>Accum.</t>
    </r>
    <r>
      <rPr>
        <b/>
        <vertAlign val="superscript"/>
        <sz val="16"/>
        <color rgb="FF005346"/>
        <rFont val="Aptos Narrow"/>
      </rPr>
      <t>**</t>
    </r>
  </si>
  <si>
    <r>
      <t>Payments</t>
    </r>
    <r>
      <rPr>
        <b/>
        <vertAlign val="superscript"/>
        <sz val="16"/>
        <color rgb="FF005346"/>
        <rFont val="Aptos Narrow"/>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</si>
</sst>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6" formatCode="\$#,##0.00"/>
    <numFmt numFmtId="167" formatCode="0.0"/>
  </numFmts>
  <fonts count="23" x14ac:knownFonts="1">
    <font>
      <sz val="12"/>
      <color theme="1"/>
      <name val="Aptos Narrow"/>
    </font>
    <font>
      <sz val="12"/>
      <color theme="1"/>
      <name val="Aptos Narrow"/>
    </font>
    <font>
      <b/>
      <sz val="15"/>
      <color theme="3"/>
      <name val="Aptos Narrow"/>
    </font>
    <font>
      <sz val="12"/>
      <color rgb="FF3F3F76"/>
      <name val="Aptos Narrow"/>
    </font>
    <font>
      <b/>
      <sz val="12"/>
      <color rgb="FFFA7D00"/>
      <name val="Aptos Narrow"/>
    </font>
    <font>
      <i/>
      <sz val="12"/>
      <color rgb="FF7F7F7F"/>
      <name val="Aptos Narrow"/>
    </font>
    <font>
      <sz val="12"/>
      <color rgb="FF000000"/>
      <name val="Aptos Narrow"/>
    </font>
    <font>
      <b/>
      <i/>
      <sz val="14"/>
      <color rgb="FF7F7F7F"/>
      <name val="Aptos Narrow"/>
    </font>
    <font>
      <sz val="14"/>
      <color rgb="FF3F3F76"/>
      <name val="Aptos Narrow"/>
    </font>
    <font>
      <b/>
      <sz val="14"/>
      <color rgb="FFFA7D00"/>
      <name val="Aptos Narrow"/>
    </font>
    <font>
      <sz val="14"/>
      <color rgb="FF000000"/>
      <name val="Aptos Narrow"/>
    </font>
    <font>
      <b/>
      <sz val="12"/>
      <color theme="1"/>
      <name val="Aptos Narrow"/>
    </font>
    <font>
      <b/>
      <sz val="14"/>
      <color theme="1"/>
      <name val="Aptos Narrow"/>
    </font>
    <font>
      <sz val="14"/>
      <color theme="1"/>
      <name val="Aptos Narrow"/>
    </font>
    <font>
      <b/>
      <sz val="14"/>
      <color rgb="FF3F3F76"/>
      <name val="Aptos Narrow"/>
    </font>
    <font>
      <b/>
      <sz val="16"/>
      <color rgb="FF005346"/>
      <name val="Aptos Narrow"/>
    </font>
    <font>
      <b/>
      <sz val="14"/>
      <color rgb="FF005346"/>
      <name val="Aptos Narrow"/>
    </font>
    <font>
      <b/>
      <sz val="16"/>
      <color rgb="FFFFFFFF"/>
      <name val="Aptos Narrow"/>
    </font>
    <font>
      <sz val="16"/>
      <color theme="1"/>
      <name val="Aptos Narrow"/>
    </font>
    <font>
      <b/>
      <sz val="16"/>
      <color rgb="FFFF0000"/>
      <name val="Aptos Narrow"/>
    </font>
    <font>
      <b/>
      <i/>
      <sz val="14"/>
      <color theme="1"/>
      <name val="Aptos Narrow"/>
    </font>
    <font>
      <b/>
      <sz val="16"/>
      <color rgb="FFC00000"/>
      <name val="Aptos Narrow"/>
    </font>
    <font>
      <b/>
      <vertAlign val="superscript"/>
      <sz val="16"/>
      <color rgb="FF005346"/>
      <name val="Aptos Narrow"/>
    </font>
  </fonts>
  <fills count="10">
    <fill>
      <patternFill patternType="none"/>
    </fill>
    <fill>
      <patternFill patternType="gray125"/>
    </fill>
    <fill>
      <patternFill patternType="solid">
        <fgColor rgb="FFFFCC99"/>
      </patternFill>
    </fill>
    <fill>
      <patternFill patternType="solid">
        <fgColor rgb="FFF2F2F2"/>
      </patternFill>
    </fill>
    <fill>
      <patternFill patternType="solid">
        <fgColor rgb="FFFFFFCC"/>
      </patternFill>
    </fill>
    <fill>
      <patternFill patternType="solid">
        <fgColor rgb="FFB6E0D3"/>
      </patternFill>
    </fill>
    <fill>
      <patternFill patternType="solid">
        <fgColor rgb="FFE6F4EF"/>
      </patternFill>
    </fill>
    <fill>
      <patternFill patternType="solid">
        <fgColor rgb="FF007565"/>
      </patternFill>
    </fill>
    <fill>
      <patternFill patternType="solid">
        <fgColor rgb="FFFFF7ED"/>
      </patternFill>
    </fill>
    <fill>
      <patternFill patternType="solid">
        <fgColor rgb="FFFFFF00"/>
        <bgColor indexed="64"/>
      </patternFill>
    </fill>
  </fills>
  <borders count="40">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rgb="FF7F7F7F"/>
      </left>
      <right style="thin">
        <color rgb="FF7F7F7F"/>
      </right>
      <top/>
      <bottom style="thin">
        <color rgb="FF7F7F7F"/>
      </bottom>
      <diagonal/>
    </border>
    <border>
      <left style="thin">
        <color rgb="FFB2B2B2"/>
      </left>
      <right style="medium">
        <color indexed="64"/>
      </right>
      <top style="thin">
        <color rgb="FFB2B2B2"/>
      </top>
      <bottom style="thin">
        <color rgb="FFB2B2B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rgb="FF7F7F7F"/>
      </left>
      <right style="medium">
        <color indexed="64"/>
      </right>
      <top style="medium">
        <color indexed="64"/>
      </top>
      <bottom style="medium">
        <color indexed="64"/>
      </bottom>
      <diagonal/>
    </border>
    <border>
      <left/>
      <right/>
      <top/>
      <bottom/>
      <diagonal/>
    </border>
    <border>
      <left style="medium">
        <color indexed="64"/>
      </left>
      <right/>
      <top/>
      <bottom/>
      <diagonal/>
    </border>
    <border>
      <left style="medium">
        <color indexed="64"/>
      </left>
      <right/>
      <top/>
      <bottom style="double">
        <color indexed="64"/>
      </bottom>
      <diagonal/>
    </border>
    <border>
      <left style="thin">
        <color rgb="FF7F7F7F"/>
      </left>
      <right style="thin">
        <color rgb="FF7F7F7F"/>
      </right>
      <top style="thin">
        <color rgb="FF7F7F7F"/>
      </top>
      <bottom style="double">
        <color indexed="64"/>
      </bottom>
      <diagonal/>
    </border>
    <border>
      <left style="thin">
        <color rgb="FFB2B2B2"/>
      </left>
      <right style="medium">
        <color indexed="64"/>
      </right>
      <top style="thin">
        <color rgb="FFB2B2B2"/>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ck">
        <color theme="4"/>
      </bottom>
      <diagonal/>
    </border>
    <border>
      <left style="thin">
        <color rgb="FF7F7F7F"/>
      </left>
      <right/>
      <top/>
      <bottom/>
      <diagonal/>
    </border>
    <border>
      <left style="thin">
        <color rgb="FFB2B2B2"/>
      </left>
      <right/>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s>
  <cellStyleXfs count="8">
    <xf numFmtId="0" fontId="0" fillId="0" borderId="0"/>
    <xf numFmtId="44" fontId="1" fillId="0" borderId="0" applyFont="0" applyFill="0" applyBorder="0" applyAlignment="0" applyProtection="0"/>
    <xf numFmtId="0" fontId="2" fillId="0" borderId="1" applyNumberFormat="0" applyFill="0" applyAlignment="0" applyProtection="0"/>
    <xf numFmtId="0" fontId="3" fillId="2" borderId="2" applyNumberFormat="0" applyAlignment="0" applyProtection="0"/>
    <xf numFmtId="0" fontId="4" fillId="3" borderId="2" applyNumberFormat="0" applyAlignment="0" applyProtection="0"/>
    <xf numFmtId="0" fontId="1" fillId="4" borderId="3" applyNumberFormat="0" applyFont="0" applyAlignment="0" applyProtection="0"/>
    <xf numFmtId="0" fontId="5" fillId="0" borderId="0" applyNumberFormat="0" applyFill="0" applyBorder="0" applyAlignment="0" applyProtection="0"/>
    <xf numFmtId="9" fontId="1" fillId="0" borderId="0" applyFont="0" applyFill="0" applyBorder="0" applyAlignment="0" applyProtection="0"/>
  </cellStyleXfs>
  <cellXfs count="87">
    <xf numFmtId="0" fontId="0" fillId="0" borderId="0" xfId="0"/>
    <xf numFmtId="0" fontId="6" fillId="0" borderId="0" xfId="0" applyFont="1"/>
    <xf numFmtId="0" fontId="10" fillId="0" borderId="12" xfId="0" applyFont="1" applyBorder="1" applyAlignment="1">
      <alignment wrapText="1"/>
    </xf>
    <xf numFmtId="0" fontId="7" fillId="0" borderId="13" xfId="6" applyFont="1" applyBorder="1" applyAlignment="1">
      <alignment horizontal="right"/>
    </xf>
    <xf numFmtId="14" fontId="8" fillId="2" borderId="14" xfId="3" applyNumberFormat="1" applyFont="1" applyBorder="1"/>
    <xf numFmtId="44" fontId="14" fillId="2" borderId="2" xfId="3" applyNumberFormat="1" applyFont="1" applyAlignment="1">
      <alignment horizontal="center"/>
    </xf>
    <xf numFmtId="44" fontId="9" fillId="3" borderId="2" xfId="4" applyNumberFormat="1" applyFont="1" applyAlignment="1">
      <alignment horizontal="center"/>
    </xf>
    <xf numFmtId="0" fontId="15" fillId="5" borderId="4" xfId="0" applyFont="1" applyFill="1" applyBorder="1" applyAlignment="1">
      <alignment horizontal="center" vertical="center" wrapText="1"/>
    </xf>
    <xf numFmtId="164" fontId="15" fillId="5" borderId="5" xfId="0" applyNumberFormat="1" applyFont="1" applyFill="1" applyBorder="1" applyAlignment="1">
      <alignment horizontal="center" vertical="center" wrapText="1"/>
    </xf>
    <xf numFmtId="0" fontId="15" fillId="5" borderId="6" xfId="0" applyFont="1" applyFill="1" applyBorder="1" applyAlignment="1">
      <alignment horizontal="center" vertical="center" wrapText="1"/>
    </xf>
    <xf numFmtId="0" fontId="11" fillId="0" borderId="0" xfId="0" applyFont="1" applyAlignment="1">
      <alignment horizontal="center" wrapText="1"/>
    </xf>
    <xf numFmtId="0" fontId="16" fillId="6" borderId="10" xfId="0" applyFont="1" applyFill="1" applyBorder="1" applyAlignment="1">
      <alignment wrapText="1"/>
    </xf>
    <xf numFmtId="10" fontId="16" fillId="6" borderId="11" xfId="0" applyNumberFormat="1" applyFont="1" applyFill="1" applyBorder="1" applyAlignment="1">
      <alignment wrapText="1"/>
    </xf>
    <xf numFmtId="166" fontId="16" fillId="6" borderId="11" xfId="0" applyNumberFormat="1" applyFont="1" applyFill="1" applyBorder="1" applyAlignment="1">
      <alignment wrapText="1"/>
    </xf>
    <xf numFmtId="167" fontId="16" fillId="6" borderId="11" xfId="0" applyNumberFormat="1" applyFont="1" applyFill="1" applyBorder="1" applyAlignment="1">
      <alignment wrapText="1"/>
    </xf>
    <xf numFmtId="0" fontId="0" fillId="0" borderId="0" xfId="0" applyAlignment="1">
      <alignment wrapText="1"/>
    </xf>
    <xf numFmtId="0" fontId="17" fillId="7" borderId="0" xfId="0" applyFont="1" applyFill="1" applyAlignment="1">
      <alignment horizontal="center"/>
    </xf>
    <xf numFmtId="0" fontId="13" fillId="0" borderId="0" xfId="0" applyFont="1" applyAlignment="1">
      <alignment horizontal="left" wrapText="1"/>
    </xf>
    <xf numFmtId="0" fontId="13" fillId="0" borderId="0" xfId="0" applyFont="1" applyAlignment="1">
      <alignment horizontal="left"/>
    </xf>
    <xf numFmtId="0" fontId="17" fillId="7" borderId="0" xfId="0" applyFont="1" applyFill="1" applyAlignment="1">
      <alignment horizontal="center" vertical="center"/>
    </xf>
    <xf numFmtId="0" fontId="0" fillId="0" borderId="0" xfId="0"/>
    <xf numFmtId="0" fontId="18" fillId="0" borderId="0" xfId="0" applyFont="1" applyAlignment="1">
      <alignment horizontal="center" vertical="center"/>
    </xf>
    <xf numFmtId="0" fontId="18" fillId="0" borderId="0" xfId="0" applyFont="1" applyAlignment="1">
      <alignment horizontal="center" vertical="top"/>
    </xf>
    <xf numFmtId="44" fontId="14" fillId="2" borderId="29" xfId="3" applyNumberFormat="1" applyFont="1" applyBorder="1" applyAlignment="1">
      <alignment horizontal="center"/>
    </xf>
    <xf numFmtId="44" fontId="14" fillId="2" borderId="15" xfId="3" applyNumberFormat="1" applyFont="1" applyBorder="1" applyAlignment="1">
      <alignment horizontal="center"/>
    </xf>
    <xf numFmtId="44" fontId="9" fillId="3" borderId="29" xfId="4" applyNumberFormat="1" applyFont="1" applyBorder="1" applyAlignment="1">
      <alignment horizontal="center"/>
    </xf>
    <xf numFmtId="44" fontId="9" fillId="3" borderId="15" xfId="4" applyNumberFormat="1" applyFont="1" applyBorder="1" applyAlignment="1">
      <alignment horizontal="center"/>
    </xf>
    <xf numFmtId="0" fontId="10" fillId="4" borderId="30" xfId="0" applyFont="1" applyFill="1" applyBorder="1" applyAlignment="1">
      <alignment horizontal="center" wrapText="1"/>
    </xf>
    <xf numFmtId="0" fontId="10" fillId="4" borderId="15" xfId="0" applyFont="1" applyFill="1" applyBorder="1" applyAlignment="1">
      <alignment horizontal="center" wrapText="1"/>
    </xf>
    <xf numFmtId="0" fontId="17" fillId="7" borderId="0" xfId="0" applyFont="1" applyFill="1" applyAlignment="1">
      <alignment horizontal="center"/>
    </xf>
    <xf numFmtId="0" fontId="17" fillId="7" borderId="0" xfId="0" applyFont="1" applyFill="1" applyAlignment="1">
      <alignment horizontal="left"/>
    </xf>
    <xf numFmtId="0" fontId="15" fillId="5" borderId="20"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15" fillId="5" borderId="25" xfId="0" applyFont="1" applyFill="1" applyBorder="1" applyAlignment="1">
      <alignment horizontal="center" vertical="center" wrapText="1"/>
    </xf>
    <xf numFmtId="0" fontId="15" fillId="5" borderId="31" xfId="0" applyFont="1" applyFill="1" applyBorder="1" applyAlignment="1">
      <alignment horizontal="center" vertical="center" wrapText="1"/>
    </xf>
    <xf numFmtId="164" fontId="15" fillId="5" borderId="20" xfId="0" applyNumberFormat="1" applyFont="1" applyFill="1" applyBorder="1" applyAlignment="1">
      <alignment horizontal="center" vertical="center" wrapText="1"/>
    </xf>
    <xf numFmtId="164" fontId="15" fillId="5" borderId="28" xfId="0" applyNumberFormat="1" applyFont="1" applyFill="1" applyBorder="1" applyAlignment="1">
      <alignment horizontal="center" vertical="center" wrapText="1"/>
    </xf>
    <xf numFmtId="0" fontId="18" fillId="0" borderId="0" xfId="0" applyFont="1"/>
    <xf numFmtId="0" fontId="15" fillId="6" borderId="32" xfId="0" applyFont="1" applyFill="1" applyBorder="1" applyAlignment="1">
      <alignment horizontal="center" vertical="center" wrapText="1"/>
    </xf>
    <xf numFmtId="0" fontId="18" fillId="0" borderId="33" xfId="0" applyFont="1" applyBorder="1" applyAlignment="1">
      <alignment horizontal="left" vertical="center" wrapText="1"/>
    </xf>
    <xf numFmtId="0" fontId="15" fillId="6" borderId="22" xfId="0" applyFont="1" applyFill="1" applyBorder="1" applyAlignment="1">
      <alignment wrapText="1"/>
    </xf>
    <xf numFmtId="167" fontId="18" fillId="0" borderId="24" xfId="0" applyNumberFormat="1" applyFont="1" applyBorder="1" applyAlignment="1">
      <alignment wrapText="1"/>
    </xf>
    <xf numFmtId="0" fontId="17" fillId="7" borderId="25" xfId="0" applyFont="1" applyFill="1" applyBorder="1" applyAlignment="1">
      <alignment horizontal="center" vertical="center"/>
    </xf>
    <xf numFmtId="0" fontId="17" fillId="7" borderId="31" xfId="0" applyFont="1" applyFill="1" applyBorder="1" applyAlignment="1">
      <alignment horizontal="center" vertical="center"/>
    </xf>
    <xf numFmtId="0" fontId="15" fillId="6" borderId="35" xfId="0" applyFont="1" applyFill="1" applyBorder="1" applyAlignment="1">
      <alignment wrapText="1"/>
    </xf>
    <xf numFmtId="164" fontId="18" fillId="0" borderId="36" xfId="0" applyNumberFormat="1" applyFont="1" applyBorder="1" applyAlignment="1">
      <alignment wrapText="1"/>
    </xf>
    <xf numFmtId="0" fontId="15" fillId="6" borderId="37" xfId="0" applyFont="1" applyFill="1" applyBorder="1" applyAlignment="1">
      <alignment wrapText="1"/>
    </xf>
    <xf numFmtId="164" fontId="18" fillId="0" borderId="38" xfId="0" applyNumberFormat="1" applyFont="1" applyBorder="1" applyAlignment="1">
      <alignment wrapText="1"/>
    </xf>
    <xf numFmtId="167" fontId="18" fillId="0" borderId="38" xfId="0" applyNumberFormat="1" applyFont="1" applyBorder="1" applyAlignment="1">
      <alignment wrapText="1"/>
    </xf>
    <xf numFmtId="0" fontId="19" fillId="8" borderId="15" xfId="0" applyFont="1" applyFill="1" applyBorder="1" applyAlignment="1">
      <alignment horizontal="center" vertical="center" wrapText="1"/>
    </xf>
    <xf numFmtId="0" fontId="20" fillId="0" borderId="7" xfId="0" applyFont="1" applyBorder="1" applyAlignment="1">
      <alignment vertical="center" wrapText="1"/>
    </xf>
    <xf numFmtId="166" fontId="8" fillId="2" borderId="8" xfId="0" applyNumberFormat="1" applyFont="1" applyFill="1" applyBorder="1" applyAlignment="1">
      <alignment vertical="center" wrapText="1"/>
    </xf>
    <xf numFmtId="10" fontId="8" fillId="2" borderId="8" xfId="0" applyNumberFormat="1" applyFont="1" applyFill="1" applyBorder="1" applyAlignment="1">
      <alignment horizontal="right" vertical="center" wrapText="1"/>
    </xf>
    <xf numFmtId="166" fontId="9" fillId="3" borderId="8" xfId="0" applyNumberFormat="1" applyFont="1" applyFill="1" applyBorder="1" applyAlignment="1">
      <alignment vertical="center" wrapText="1"/>
    </xf>
    <xf numFmtId="10" fontId="9" fillId="3" borderId="8" xfId="0" applyNumberFormat="1" applyFont="1" applyFill="1" applyBorder="1" applyAlignment="1">
      <alignment vertical="center" wrapText="1"/>
    </xf>
    <xf numFmtId="167" fontId="9" fillId="3" borderId="8" xfId="0" applyNumberFormat="1" applyFont="1" applyFill="1" applyBorder="1" applyAlignment="1">
      <alignment horizontal="center" vertical="center" wrapText="1"/>
    </xf>
    <xf numFmtId="166" fontId="9" fillId="3" borderId="2" xfId="0" applyNumberFormat="1" applyFont="1" applyFill="1" applyBorder="1" applyAlignment="1">
      <alignment vertical="center" wrapText="1"/>
    </xf>
    <xf numFmtId="0" fontId="10" fillId="4" borderId="9" xfId="0" applyFont="1" applyFill="1" applyBorder="1" applyAlignment="1">
      <alignment vertical="center" wrapText="1"/>
    </xf>
    <xf numFmtId="166" fontId="8" fillId="2" borderId="2" xfId="0" applyNumberFormat="1" applyFont="1" applyFill="1" applyBorder="1" applyAlignment="1">
      <alignment vertical="center" wrapText="1"/>
    </xf>
    <xf numFmtId="10" fontId="8" fillId="2" borderId="2" xfId="0" applyNumberFormat="1" applyFont="1" applyFill="1" applyBorder="1" applyAlignment="1">
      <alignment horizontal="right" vertical="center" wrapText="1"/>
    </xf>
    <xf numFmtId="167" fontId="9" fillId="3" borderId="2" xfId="0" applyNumberFormat="1" applyFont="1" applyFill="1" applyBorder="1" applyAlignment="1">
      <alignment horizontal="center" vertical="center" wrapText="1"/>
    </xf>
    <xf numFmtId="10" fontId="8" fillId="2" borderId="2" xfId="0" applyNumberFormat="1" applyFont="1" applyFill="1" applyBorder="1" applyAlignment="1">
      <alignment vertical="center" wrapText="1"/>
    </xf>
    <xf numFmtId="0" fontId="20" fillId="0" borderId="17" xfId="0" applyFont="1" applyBorder="1" applyAlignment="1">
      <alignment vertical="center" wrapText="1"/>
    </xf>
    <xf numFmtId="166" fontId="8" fillId="2" borderId="18" xfId="0" applyNumberFormat="1" applyFont="1" applyFill="1" applyBorder="1" applyAlignment="1">
      <alignment vertical="center" wrapText="1"/>
    </xf>
    <xf numFmtId="10" fontId="8" fillId="2" borderId="18" xfId="0" applyNumberFormat="1" applyFont="1" applyFill="1" applyBorder="1" applyAlignment="1">
      <alignment vertical="center" wrapText="1"/>
    </xf>
    <xf numFmtId="166" fontId="9" fillId="3" borderId="18" xfId="0" applyNumberFormat="1" applyFont="1" applyFill="1" applyBorder="1" applyAlignment="1">
      <alignment vertical="center" wrapText="1"/>
    </xf>
    <xf numFmtId="10" fontId="9" fillId="3" borderId="18" xfId="0" applyNumberFormat="1" applyFont="1" applyFill="1" applyBorder="1" applyAlignment="1">
      <alignment vertical="center" wrapText="1"/>
    </xf>
    <xf numFmtId="167" fontId="9" fillId="3" borderId="18" xfId="0" applyNumberFormat="1" applyFont="1" applyFill="1" applyBorder="1" applyAlignment="1">
      <alignment horizontal="center" vertical="center" wrapText="1"/>
    </xf>
    <xf numFmtId="0" fontId="10" fillId="4" borderId="19" xfId="0" applyFont="1" applyFill="1" applyBorder="1" applyAlignment="1">
      <alignment vertical="center" wrapText="1"/>
    </xf>
    <xf numFmtId="0" fontId="12" fillId="9" borderId="16" xfId="0" applyFont="1" applyFill="1" applyBorder="1" applyAlignment="1">
      <alignment horizontal="left" wrapText="1"/>
    </xf>
    <xf numFmtId="0" fontId="12" fillId="9" borderId="15" xfId="0" applyFont="1" applyFill="1" applyBorder="1" applyAlignment="1">
      <alignment horizontal="left" wrapText="1"/>
    </xf>
    <xf numFmtId="0" fontId="12" fillId="9" borderId="34" xfId="0" applyFont="1" applyFill="1" applyBorder="1" applyAlignment="1">
      <alignment horizontal="left" wrapText="1"/>
    </xf>
    <xf numFmtId="0" fontId="12" fillId="9" borderId="16" xfId="0" applyFont="1" applyFill="1" applyBorder="1" applyAlignment="1">
      <alignment horizontal="left"/>
    </xf>
    <xf numFmtId="0" fontId="12" fillId="9" borderId="15" xfId="0" applyFont="1" applyFill="1" applyBorder="1" applyAlignment="1">
      <alignment horizontal="left"/>
    </xf>
    <xf numFmtId="0" fontId="12" fillId="9" borderId="34" xfId="0" applyFont="1" applyFill="1" applyBorder="1" applyAlignment="1">
      <alignment horizontal="left"/>
    </xf>
    <xf numFmtId="0" fontId="12" fillId="9" borderId="16" xfId="0" applyFont="1" applyFill="1" applyBorder="1" applyAlignment="1">
      <alignment horizontal="left"/>
    </xf>
    <xf numFmtId="0" fontId="12" fillId="9" borderId="15" xfId="0" applyFont="1" applyFill="1" applyBorder="1" applyAlignment="1">
      <alignment horizontal="left"/>
    </xf>
    <xf numFmtId="0" fontId="12" fillId="9" borderId="34" xfId="0" applyFont="1" applyFill="1" applyBorder="1" applyAlignment="1">
      <alignment horizontal="left"/>
    </xf>
    <xf numFmtId="0" fontId="12" fillId="9" borderId="22" xfId="0" applyFont="1" applyFill="1" applyBorder="1" applyAlignment="1">
      <alignment horizontal="left"/>
    </xf>
    <xf numFmtId="0" fontId="12" fillId="9" borderId="23" xfId="0" applyFont="1" applyFill="1" applyBorder="1" applyAlignment="1">
      <alignment horizontal="left"/>
    </xf>
    <xf numFmtId="0" fontId="12" fillId="9" borderId="24" xfId="0" applyFont="1" applyFill="1" applyBorder="1" applyAlignment="1">
      <alignment horizontal="left"/>
    </xf>
    <xf numFmtId="0" fontId="21" fillId="9" borderId="26" xfId="0" applyFont="1" applyFill="1" applyBorder="1" applyAlignment="1">
      <alignment horizontal="center"/>
    </xf>
    <xf numFmtId="0" fontId="21" fillId="9" borderId="39" xfId="0" applyFont="1" applyFill="1" applyBorder="1" applyAlignment="1">
      <alignment horizontal="center"/>
    </xf>
    <xf numFmtId="0" fontId="21" fillId="9" borderId="27" xfId="0" applyFont="1" applyFill="1" applyBorder="1" applyAlignment="1">
      <alignment horizontal="center"/>
    </xf>
    <xf numFmtId="0" fontId="12" fillId="9" borderId="26" xfId="0" applyFont="1" applyFill="1" applyBorder="1" applyAlignment="1">
      <alignment horizontal="left" wrapText="1"/>
    </xf>
    <xf numFmtId="0" fontId="12" fillId="9" borderId="39" xfId="0" applyFont="1" applyFill="1" applyBorder="1" applyAlignment="1">
      <alignment horizontal="left" wrapText="1"/>
    </xf>
    <xf numFmtId="0" fontId="12" fillId="9" borderId="27" xfId="0" applyFont="1" applyFill="1" applyBorder="1" applyAlignment="1">
      <alignment horizontal="left" wrapText="1"/>
    </xf>
  </cellXfs>
  <cellStyles count="8">
    <cellStyle name="Calculation" xfId="4" xr:uid="{00000000-0005-0000-0000-000000000000}"/>
    <cellStyle name="Currency" xfId="1" xr:uid="{00000000-0005-0000-0000-000001000000}"/>
    <cellStyle name="Explanatory Text" xfId="6" xr:uid="{00000000-0005-0000-0000-000002000000}"/>
    <cellStyle name="Heading 1" xfId="2" xr:uid="{00000000-0005-0000-0000-000003000000}"/>
    <cellStyle name="Input" xfId="3" xr:uid="{00000000-0005-0000-0000-000004000000}"/>
    <cellStyle name="Normal" xfId="0" builtinId="0"/>
    <cellStyle name="Note" xfId="5" xr:uid="{00000000-0005-0000-0000-000006000000}"/>
    <cellStyle name="Percent"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2"/>
  <sheetViews>
    <sheetView tabSelected="1" workbookViewId="0">
      <selection activeCell="D16" sqref="D16"/>
    </sheetView>
  </sheetViews>
  <sheetFormatPr baseColWidth="10" defaultColWidth="8.83203125" defaultRowHeight="16" x14ac:dyDescent="0.2"/>
  <cols>
    <col min="2" max="2" width="39.83203125" customWidth="1"/>
    <col min="3" max="3" width="28.83203125" customWidth="1"/>
  </cols>
  <sheetData>
    <row r="1" spans="2:3" ht="134" customHeight="1" x14ac:dyDescent="0.2">
      <c r="B1" s="49" t="s">
        <v>84</v>
      </c>
      <c r="C1" s="49"/>
    </row>
    <row r="2" spans="2:3" ht="17" thickBot="1" x14ac:dyDescent="0.25"/>
    <row r="3" spans="2:3" s="37" customFormat="1" ht="23" thickBot="1" x14ac:dyDescent="0.35">
      <c r="B3" s="42" t="s">
        <v>70</v>
      </c>
      <c r="C3" s="43"/>
    </row>
    <row r="4" spans="2:3" s="37" customFormat="1" ht="23" x14ac:dyDescent="0.3">
      <c r="B4" s="44" t="s">
        <v>71</v>
      </c>
      <c r="C4" s="45">
        <f>DebtReduction!C22</f>
        <v>411735.54</v>
      </c>
    </row>
    <row r="5" spans="2:3" s="37" customFormat="1" ht="23" x14ac:dyDescent="0.3">
      <c r="B5" s="46" t="s">
        <v>72</v>
      </c>
      <c r="C5" s="47">
        <f>DebtReduction!D22</f>
        <v>3197.9300000000003</v>
      </c>
    </row>
    <row r="6" spans="2:3" s="37" customFormat="1" ht="23" x14ac:dyDescent="0.3">
      <c r="B6" s="46" t="s">
        <v>73</v>
      </c>
      <c r="C6" s="47">
        <f>DebtReduction!F22</f>
        <v>1176.2412110833332</v>
      </c>
    </row>
    <row r="7" spans="2:3" s="37" customFormat="1" ht="23" x14ac:dyDescent="0.3">
      <c r="B7" s="46" t="s">
        <v>74</v>
      </c>
      <c r="C7" s="47">
        <f>DebtReduction!K22</f>
        <v>870238.71018063149</v>
      </c>
    </row>
    <row r="8" spans="2:3" s="37" customFormat="1" ht="23" x14ac:dyDescent="0.3">
      <c r="B8" s="46" t="s">
        <v>75</v>
      </c>
      <c r="C8" s="47">
        <f>DebtReduction!L22</f>
        <v>744172.40076246881</v>
      </c>
    </row>
    <row r="9" spans="2:3" s="37" customFormat="1" ht="23" x14ac:dyDescent="0.3">
      <c r="B9" s="46" t="s">
        <v>76</v>
      </c>
      <c r="C9" s="47">
        <f>C7-C8</f>
        <v>126066.30941816268</v>
      </c>
    </row>
    <row r="10" spans="2:3" s="37" customFormat="1" ht="23" x14ac:dyDescent="0.3">
      <c r="B10" s="46" t="s">
        <v>77</v>
      </c>
      <c r="C10" s="48">
        <f>MAX(DebtReduction!I14:I18)/12</f>
        <v>34.313426708520588</v>
      </c>
    </row>
    <row r="11" spans="2:3" s="37" customFormat="1" ht="23" x14ac:dyDescent="0.3">
      <c r="B11" s="46" t="s">
        <v>78</v>
      </c>
      <c r="C11" s="48">
        <f>MAX(DebtReduction!J14:J18)/12</f>
        <v>29.607183801675259</v>
      </c>
    </row>
    <row r="12" spans="2:3" s="37" customFormat="1" ht="24" thickBot="1" x14ac:dyDescent="0.35">
      <c r="B12" s="40" t="s">
        <v>79</v>
      </c>
      <c r="C12" s="41">
        <f>C10-C11</f>
        <v>4.7062429068453291</v>
      </c>
    </row>
  </sheetData>
  <mergeCells count="2">
    <mergeCell ref="B3:C3"/>
    <mergeCell ref="B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49"/>
  <sheetViews>
    <sheetView workbookViewId="0">
      <selection activeCell="C35" sqref="C35:M35"/>
    </sheetView>
  </sheetViews>
  <sheetFormatPr baseColWidth="10" defaultRowHeight="16" x14ac:dyDescent="0.2"/>
  <cols>
    <col min="2" max="2" width="22" customWidth="1"/>
    <col min="3" max="3" width="18" customWidth="1"/>
    <col min="4" max="4" width="15" customWidth="1"/>
    <col min="5" max="5" width="11" customWidth="1"/>
    <col min="6" max="6" width="15" customWidth="1"/>
    <col min="7" max="7" width="16" customWidth="1"/>
    <col min="8" max="8" width="18" customWidth="1"/>
    <col min="9" max="9" width="16" customWidth="1"/>
    <col min="10" max="10" width="12.33203125" customWidth="1"/>
    <col min="11" max="11" width="18" customWidth="1"/>
    <col min="12" max="12" width="15.83203125" customWidth="1"/>
    <col min="13" max="13" width="86.33203125" customWidth="1"/>
  </cols>
  <sheetData>
    <row r="1" spans="2:13" ht="23" thickBot="1" x14ac:dyDescent="0.35">
      <c r="B1" s="81" t="s">
        <v>86</v>
      </c>
      <c r="C1" s="82"/>
      <c r="D1" s="82"/>
      <c r="E1" s="82"/>
      <c r="F1" s="82"/>
      <c r="G1" s="82"/>
      <c r="H1" s="82"/>
      <c r="I1" s="82"/>
      <c r="J1" s="82"/>
      <c r="K1" s="82"/>
      <c r="L1" s="82"/>
      <c r="M1" s="83"/>
    </row>
    <row r="2" spans="2:13" ht="44" customHeight="1" x14ac:dyDescent="0.25">
      <c r="B2" s="84" t="s">
        <v>87</v>
      </c>
      <c r="C2" s="85"/>
      <c r="D2" s="85"/>
      <c r="E2" s="85"/>
      <c r="F2" s="85"/>
      <c r="G2" s="85"/>
      <c r="H2" s="85"/>
      <c r="I2" s="85"/>
      <c r="J2" s="85"/>
      <c r="K2" s="85"/>
      <c r="L2" s="85"/>
      <c r="M2" s="86"/>
    </row>
    <row r="3" spans="2:13" ht="19" x14ac:dyDescent="0.25">
      <c r="B3" s="69"/>
      <c r="C3" s="70"/>
      <c r="D3" s="70"/>
      <c r="E3" s="70"/>
      <c r="F3" s="70"/>
      <c r="G3" s="70"/>
      <c r="H3" s="70"/>
      <c r="I3" s="70"/>
      <c r="J3" s="70"/>
      <c r="K3" s="70"/>
      <c r="L3" s="70"/>
      <c r="M3" s="71"/>
    </row>
    <row r="4" spans="2:13" ht="19" x14ac:dyDescent="0.25">
      <c r="B4" s="72" t="s">
        <v>89</v>
      </c>
      <c r="C4" s="73"/>
      <c r="D4" s="73"/>
      <c r="E4" s="73"/>
      <c r="F4" s="73"/>
      <c r="G4" s="73"/>
      <c r="H4" s="73"/>
      <c r="I4" s="73"/>
      <c r="J4" s="73"/>
      <c r="K4" s="73"/>
      <c r="L4" s="73"/>
      <c r="M4" s="74"/>
    </row>
    <row r="5" spans="2:13" ht="19" x14ac:dyDescent="0.25">
      <c r="B5" s="75"/>
      <c r="C5" s="76"/>
      <c r="D5" s="76"/>
      <c r="E5" s="76"/>
      <c r="F5" s="76"/>
      <c r="G5" s="76"/>
      <c r="H5" s="76"/>
      <c r="I5" s="76"/>
      <c r="J5" s="76"/>
      <c r="K5" s="76"/>
      <c r="L5" s="76"/>
      <c r="M5" s="77"/>
    </row>
    <row r="6" spans="2:13" ht="19" x14ac:dyDescent="0.25">
      <c r="B6" s="72" t="s">
        <v>88</v>
      </c>
      <c r="C6" s="73"/>
      <c r="D6" s="73"/>
      <c r="E6" s="73"/>
      <c r="F6" s="73"/>
      <c r="G6" s="73"/>
      <c r="H6" s="73"/>
      <c r="I6" s="73"/>
      <c r="J6" s="73"/>
      <c r="K6" s="73"/>
      <c r="L6" s="73"/>
      <c r="M6" s="74"/>
    </row>
    <row r="7" spans="2:13" ht="19" x14ac:dyDescent="0.25">
      <c r="B7" s="75"/>
      <c r="C7" s="76"/>
      <c r="D7" s="76"/>
      <c r="E7" s="76"/>
      <c r="F7" s="76"/>
      <c r="G7" s="76"/>
      <c r="H7" s="76"/>
      <c r="I7" s="76"/>
      <c r="J7" s="76"/>
      <c r="K7" s="76"/>
      <c r="L7" s="76"/>
      <c r="M7" s="77"/>
    </row>
    <row r="8" spans="2:13" ht="20" thickBot="1" x14ac:dyDescent="0.3">
      <c r="B8" s="78" t="s">
        <v>90</v>
      </c>
      <c r="C8" s="79"/>
      <c r="D8" s="79"/>
      <c r="E8" s="79"/>
      <c r="F8" s="79"/>
      <c r="G8" s="79"/>
      <c r="H8" s="79"/>
      <c r="I8" s="79"/>
      <c r="J8" s="79"/>
      <c r="K8" s="79"/>
      <c r="L8" s="79"/>
      <c r="M8" s="80"/>
    </row>
    <row r="9" spans="2:13" ht="17" thickBot="1" x14ac:dyDescent="0.25"/>
    <row r="10" spans="2:13" ht="20" thickBot="1" x14ac:dyDescent="0.3">
      <c r="B10" s="3" t="s">
        <v>0</v>
      </c>
      <c r="C10" s="4">
        <v>45292</v>
      </c>
    </row>
    <row r="11" spans="2:13" ht="17" thickBot="1" x14ac:dyDescent="0.25">
      <c r="B11" s="1"/>
    </row>
    <row r="12" spans="2:13" ht="24" thickBot="1" x14ac:dyDescent="0.25">
      <c r="B12" s="31" t="s">
        <v>1</v>
      </c>
      <c r="C12" s="31" t="s">
        <v>2</v>
      </c>
      <c r="D12" s="31" t="s">
        <v>3</v>
      </c>
      <c r="E12" s="31" t="s">
        <v>4</v>
      </c>
      <c r="F12" s="31" t="s">
        <v>5</v>
      </c>
      <c r="G12" s="31" t="s">
        <v>6</v>
      </c>
      <c r="H12" s="7" t="s">
        <v>7</v>
      </c>
      <c r="I12" s="33" t="s">
        <v>8</v>
      </c>
      <c r="J12" s="34"/>
      <c r="K12" s="33" t="s">
        <v>9</v>
      </c>
      <c r="L12" s="34"/>
      <c r="M12" s="35" t="s">
        <v>10</v>
      </c>
    </row>
    <row r="13" spans="2:13" ht="27" thickBot="1" x14ac:dyDescent="0.25">
      <c r="B13" s="32"/>
      <c r="C13" s="32"/>
      <c r="D13" s="32"/>
      <c r="E13" s="32"/>
      <c r="F13" s="32"/>
      <c r="G13" s="32"/>
      <c r="H13" s="8" t="s">
        <v>94</v>
      </c>
      <c r="I13" s="9" t="s">
        <v>11</v>
      </c>
      <c r="J13" s="9" t="s">
        <v>93</v>
      </c>
      <c r="K13" s="9" t="s">
        <v>11</v>
      </c>
      <c r="L13" s="9" t="s">
        <v>93</v>
      </c>
      <c r="M13" s="36"/>
    </row>
    <row r="14" spans="2:13" ht="40" x14ac:dyDescent="0.2">
      <c r="B14" s="50" t="s">
        <v>44</v>
      </c>
      <c r="C14" s="51">
        <v>1309.02</v>
      </c>
      <c r="D14" s="51">
        <v>87.26</v>
      </c>
      <c r="E14" s="52">
        <v>0</v>
      </c>
      <c r="F14" s="53">
        <f>C14*E14/12</f>
        <v>0</v>
      </c>
      <c r="G14" s="54">
        <f>IF(D14&gt;0,(F14)/D14,0)</f>
        <v>0</v>
      </c>
      <c r="H14" s="53">
        <f>D14</f>
        <v>87.26</v>
      </c>
      <c r="I14" s="55">
        <f>IF(D14=0,0,C14/(D14-F14))</f>
        <v>15.001375200550079</v>
      </c>
      <c r="J14" s="55">
        <f>I14</f>
        <v>15.001375200550079</v>
      </c>
      <c r="K14" s="56">
        <f>I14*H14</f>
        <v>1309.02</v>
      </c>
      <c r="L14" s="56">
        <f>J14*D14</f>
        <v>1309.02</v>
      </c>
      <c r="M14" s="57" t="s">
        <v>12</v>
      </c>
    </row>
    <row r="15" spans="2:13" ht="20" x14ac:dyDescent="0.2">
      <c r="B15" s="50" t="s">
        <v>13</v>
      </c>
      <c r="C15" s="58">
        <v>4410.37</v>
      </c>
      <c r="D15" s="58">
        <v>495.97</v>
      </c>
      <c r="E15" s="59">
        <v>2.7400000000000001E-2</v>
      </c>
      <c r="F15" s="56">
        <f t="shared" ref="F15:F20" si="0">C15*E15/12</f>
        <v>10.070344833333333</v>
      </c>
      <c r="G15" s="54">
        <f t="shared" ref="G15:G21" si="1">IF(D15&gt;0,(F15)/D15,0)</f>
        <v>2.0304342668575382E-2</v>
      </c>
      <c r="H15" s="56">
        <f>IF(D15=0,0,D15+H14)</f>
        <v>583.23</v>
      </c>
      <c r="I15" s="55">
        <f>IF(D15=0,0,C15/(D15-F15))</f>
        <v>9.076709466869687</v>
      </c>
      <c r="J15" s="60">
        <f>IF(H15=0,0,IF(I14&gt;I15,I15,I14+(C15-(D15-F15)*I14)/H15))</f>
        <v>9.076709466869687</v>
      </c>
      <c r="K15" s="56">
        <f>I15*H15</f>
        <v>5293.8092623624079</v>
      </c>
      <c r="L15" s="56">
        <f>(J15)*H15</f>
        <v>5293.8092623624079</v>
      </c>
      <c r="M15" s="57" t="s">
        <v>14</v>
      </c>
    </row>
    <row r="16" spans="2:13" ht="20" x14ac:dyDescent="0.2">
      <c r="B16" s="50" t="s">
        <v>15</v>
      </c>
      <c r="C16" s="58">
        <v>8602.75</v>
      </c>
      <c r="D16" s="58">
        <v>482</v>
      </c>
      <c r="E16" s="59">
        <v>3.6499999999999998E-2</v>
      </c>
      <c r="F16" s="56">
        <f t="shared" si="0"/>
        <v>26.166697916666664</v>
      </c>
      <c r="G16" s="54">
        <f>IF(D16&gt;0,(F16)/D16,0)</f>
        <v>5.4287755013831256E-2</v>
      </c>
      <c r="H16" s="56">
        <f>IF(D16=0,0,D16+H15)</f>
        <v>1065.23</v>
      </c>
      <c r="I16" s="55">
        <f>IF(D16=0,0,C16/(D16-F16))</f>
        <v>18.87257899035048</v>
      </c>
      <c r="J16" s="60">
        <f t="shared" ref="J16:J21" si="2">IF(H16=0,0,IF(I15&gt;I16,I16,I15+(C16-(D16-F16)*I15)/H16))</f>
        <v>13.268558693483412</v>
      </c>
      <c r="K16" s="56">
        <f>I16*D16</f>
        <v>9096.5830733489311</v>
      </c>
      <c r="L16" s="56">
        <f>D16*I15+(J16-I15)*H16</f>
        <v>8840.2575146969266</v>
      </c>
      <c r="M16" s="57"/>
    </row>
    <row r="17" spans="2:13" ht="20" x14ac:dyDescent="0.2">
      <c r="B17" s="50" t="s">
        <v>16</v>
      </c>
      <c r="C17" s="58">
        <v>49495.42</v>
      </c>
      <c r="D17" s="58">
        <v>307.77999999999997</v>
      </c>
      <c r="E17" s="59">
        <v>3.8800000000000001E-2</v>
      </c>
      <c r="F17" s="56">
        <f t="shared" si="0"/>
        <v>160.03519133333333</v>
      </c>
      <c r="G17" s="54">
        <f>IF(D17&gt;0,(F17)/D17,0)</f>
        <v>0.519966181471614</v>
      </c>
      <c r="H17" s="56">
        <f t="shared" ref="H17" si="3">IF(D17=0,0,D17+H16)</f>
        <v>1373.01</v>
      </c>
      <c r="I17" s="55">
        <f t="shared" ref="I17:I21" si="4">IF(D17=0,0,C17/(D17-F17))</f>
        <v>335.00615315471913</v>
      </c>
      <c r="J17" s="60">
        <f t="shared" si="2"/>
        <v>52.890608304065694</v>
      </c>
      <c r="K17" s="56">
        <f>I17*D17</f>
        <v>103108.19381795944</v>
      </c>
      <c r="L17" s="56">
        <f>D17*I16+(J17-I16)*H17</f>
        <v>52515.696789674199</v>
      </c>
      <c r="M17" s="57" t="s">
        <v>17</v>
      </c>
    </row>
    <row r="18" spans="2:13" ht="40" x14ac:dyDescent="0.2">
      <c r="B18" s="50" t="s">
        <v>18</v>
      </c>
      <c r="C18" s="58">
        <v>347917.98</v>
      </c>
      <c r="D18" s="58">
        <v>1824.92</v>
      </c>
      <c r="E18" s="59">
        <v>3.3799999999999997E-2</v>
      </c>
      <c r="F18" s="56">
        <f t="shared" si="0"/>
        <v>979.96897699999988</v>
      </c>
      <c r="G18" s="54">
        <f t="shared" si="1"/>
        <v>0.536992841878</v>
      </c>
      <c r="H18" s="56">
        <f>IF(D18=0,0,D18+H17)</f>
        <v>3197.9300000000003</v>
      </c>
      <c r="I18" s="55">
        <f t="shared" si="4"/>
        <v>411.76112050224702</v>
      </c>
      <c r="J18" s="60">
        <f t="shared" si="2"/>
        <v>355.28620562010309</v>
      </c>
      <c r="K18" s="56">
        <f>I18*D18</f>
        <v>751431.10402696067</v>
      </c>
      <c r="L18" s="56">
        <f>D18*I17+(J18-I17)*H18</f>
        <v>676213.61719573534</v>
      </c>
      <c r="M18" s="57" t="s">
        <v>45</v>
      </c>
    </row>
    <row r="19" spans="2:13" ht="19" x14ac:dyDescent="0.2">
      <c r="B19" s="50"/>
      <c r="C19" s="58"/>
      <c r="D19" s="58"/>
      <c r="E19" s="59"/>
      <c r="F19" s="56">
        <f t="shared" si="0"/>
        <v>0</v>
      </c>
      <c r="G19" s="54">
        <f t="shared" si="1"/>
        <v>0</v>
      </c>
      <c r="H19" s="56">
        <f>IF(D19=0,0,D19+H18)</f>
        <v>0</v>
      </c>
      <c r="I19" s="55">
        <f t="shared" ref="I19" si="5">IF(D19=0,0,C19/(D19-F19))</f>
        <v>0</v>
      </c>
      <c r="J19" s="60">
        <f t="shared" si="2"/>
        <v>0</v>
      </c>
      <c r="K19" s="56">
        <f t="shared" ref="K19:K21" si="6">I19*D19</f>
        <v>0</v>
      </c>
      <c r="L19" s="56">
        <f t="shared" ref="L19:L21" si="7">D19*I18+(J19-I18)*H19</f>
        <v>0</v>
      </c>
      <c r="M19" s="57"/>
    </row>
    <row r="20" spans="2:13" ht="40" x14ac:dyDescent="0.2">
      <c r="B20" s="50"/>
      <c r="C20" s="58"/>
      <c r="D20" s="58"/>
      <c r="E20" s="61"/>
      <c r="F20" s="56">
        <f t="shared" si="0"/>
        <v>0</v>
      </c>
      <c r="G20" s="54">
        <f t="shared" si="1"/>
        <v>0</v>
      </c>
      <c r="H20" s="56">
        <f t="shared" ref="H20:H21" si="8">IF(D20=0,0,D20+H19)</f>
        <v>0</v>
      </c>
      <c r="I20" s="55">
        <f t="shared" si="4"/>
        <v>0</v>
      </c>
      <c r="J20" s="60">
        <f t="shared" si="2"/>
        <v>0</v>
      </c>
      <c r="K20" s="56">
        <f t="shared" si="6"/>
        <v>0</v>
      </c>
      <c r="L20" s="56">
        <f t="shared" si="7"/>
        <v>0</v>
      </c>
      <c r="M20" s="57" t="s">
        <v>85</v>
      </c>
    </row>
    <row r="21" spans="2:13" ht="20" thickBot="1" x14ac:dyDescent="0.25">
      <c r="B21" s="62"/>
      <c r="C21" s="63"/>
      <c r="D21" s="63"/>
      <c r="E21" s="64"/>
      <c r="F21" s="65">
        <f t="shared" ref="F21" si="9">C21*E21/12</f>
        <v>0</v>
      </c>
      <c r="G21" s="66">
        <f t="shared" si="1"/>
        <v>0</v>
      </c>
      <c r="H21" s="65">
        <f t="shared" si="8"/>
        <v>0</v>
      </c>
      <c r="I21" s="67">
        <f t="shared" si="4"/>
        <v>0</v>
      </c>
      <c r="J21" s="67">
        <f t="shared" si="2"/>
        <v>0</v>
      </c>
      <c r="K21" s="65">
        <f t="shared" si="6"/>
        <v>0</v>
      </c>
      <c r="L21" s="65">
        <f t="shared" si="7"/>
        <v>0</v>
      </c>
      <c r="M21" s="68"/>
    </row>
    <row r="22" spans="2:13" ht="22" thickTop="1" thickBot="1" x14ac:dyDescent="0.3">
      <c r="B22" s="11" t="s">
        <v>19</v>
      </c>
      <c r="C22" s="13">
        <f>SUM(C14:C18)</f>
        <v>411735.54</v>
      </c>
      <c r="D22" s="13">
        <f>SUM(D14:D18)</f>
        <v>3197.9300000000003</v>
      </c>
      <c r="E22" s="12"/>
      <c r="F22" s="13">
        <f>SUM(F14:F18)</f>
        <v>1176.2412110833332</v>
      </c>
      <c r="G22" s="12"/>
      <c r="H22" s="13"/>
      <c r="I22" s="14"/>
      <c r="J22" s="14"/>
      <c r="K22" s="13">
        <f>SUM(K14:K18)</f>
        <v>870238.71018063149</v>
      </c>
      <c r="L22" s="13">
        <f>SUM(L14:L18)</f>
        <v>744172.40076246881</v>
      </c>
      <c r="M22" s="2"/>
    </row>
    <row r="24" spans="2:13" ht="19" x14ac:dyDescent="0.25">
      <c r="B24" s="23" t="s">
        <v>80</v>
      </c>
      <c r="C24" s="24"/>
    </row>
    <row r="25" spans="2:13" ht="19" x14ac:dyDescent="0.25">
      <c r="B25" s="25" t="s">
        <v>81</v>
      </c>
      <c r="C25" s="26"/>
    </row>
    <row r="26" spans="2:13" ht="19" x14ac:dyDescent="0.25">
      <c r="B26" s="27" t="s">
        <v>82</v>
      </c>
      <c r="C26" s="28"/>
    </row>
    <row r="28" spans="2:13" ht="22" x14ac:dyDescent="0.3">
      <c r="B28" s="16" t="s">
        <v>46</v>
      </c>
      <c r="C28" s="29" t="s">
        <v>83</v>
      </c>
      <c r="D28" s="29"/>
      <c r="E28" s="29"/>
      <c r="F28" s="29"/>
      <c r="G28" s="29"/>
      <c r="H28" s="29"/>
      <c r="I28" s="29"/>
      <c r="J28" s="29"/>
      <c r="K28" s="29"/>
      <c r="L28" s="29"/>
      <c r="M28" s="29"/>
    </row>
    <row r="29" spans="2:13" ht="19" x14ac:dyDescent="0.25">
      <c r="B29" s="5" t="s">
        <v>20</v>
      </c>
      <c r="C29" s="17" t="s">
        <v>21</v>
      </c>
      <c r="D29" s="18"/>
      <c r="E29" s="18"/>
      <c r="F29" s="18"/>
      <c r="G29" s="18"/>
      <c r="H29" s="18"/>
      <c r="I29" s="18"/>
      <c r="J29" s="18"/>
      <c r="K29" s="18"/>
      <c r="L29" s="18"/>
      <c r="M29" s="18"/>
    </row>
    <row r="30" spans="2:13" ht="19" x14ac:dyDescent="0.25">
      <c r="B30" s="5" t="s">
        <v>22</v>
      </c>
      <c r="C30" s="17" t="s">
        <v>23</v>
      </c>
      <c r="D30" s="18"/>
      <c r="E30" s="18"/>
      <c r="F30" s="18"/>
      <c r="G30" s="18"/>
      <c r="H30" s="18"/>
      <c r="I30" s="18"/>
      <c r="J30" s="18"/>
      <c r="K30" s="18"/>
      <c r="L30" s="18"/>
      <c r="M30" s="18"/>
    </row>
    <row r="31" spans="2:13" ht="19" x14ac:dyDescent="0.25">
      <c r="B31" s="5" t="s">
        <v>24</v>
      </c>
      <c r="C31" s="17" t="s">
        <v>25</v>
      </c>
      <c r="D31" s="18"/>
      <c r="E31" s="18"/>
      <c r="F31" s="18"/>
      <c r="G31" s="18"/>
      <c r="H31" s="18"/>
      <c r="I31" s="18"/>
      <c r="J31" s="18"/>
      <c r="K31" s="18"/>
      <c r="L31" s="18"/>
      <c r="M31" s="18"/>
    </row>
    <row r="32" spans="2:13" ht="19" x14ac:dyDescent="0.25">
      <c r="B32" s="5" t="s">
        <v>26</v>
      </c>
      <c r="C32" s="17" t="s">
        <v>27</v>
      </c>
      <c r="D32" s="18"/>
      <c r="E32" s="18"/>
      <c r="F32" s="18"/>
      <c r="G32" s="18"/>
      <c r="H32" s="18"/>
      <c r="I32" s="18"/>
      <c r="J32" s="18"/>
      <c r="K32" s="18"/>
      <c r="L32" s="18"/>
      <c r="M32" s="18"/>
    </row>
    <row r="33" spans="2:13" ht="19" x14ac:dyDescent="0.25">
      <c r="B33" s="6" t="s">
        <v>28</v>
      </c>
      <c r="C33" s="17" t="s">
        <v>29</v>
      </c>
      <c r="D33" s="18"/>
      <c r="E33" s="18"/>
      <c r="F33" s="18"/>
      <c r="G33" s="18"/>
      <c r="H33" s="18"/>
      <c r="I33" s="18"/>
      <c r="J33" s="18"/>
      <c r="K33" s="18"/>
      <c r="L33" s="18"/>
      <c r="M33" s="18"/>
    </row>
    <row r="34" spans="2:13" ht="19" x14ac:dyDescent="0.25">
      <c r="B34" s="6" t="s">
        <v>30</v>
      </c>
      <c r="C34" s="17" t="s">
        <v>31</v>
      </c>
      <c r="D34" s="18"/>
      <c r="E34" s="18"/>
      <c r="F34" s="18"/>
      <c r="G34" s="18"/>
      <c r="H34" s="18"/>
      <c r="I34" s="18"/>
      <c r="J34" s="18"/>
      <c r="K34" s="18"/>
      <c r="L34" s="18"/>
      <c r="M34" s="18"/>
    </row>
    <row r="35" spans="2:13" ht="19" x14ac:dyDescent="0.25">
      <c r="B35" s="6" t="s">
        <v>32</v>
      </c>
      <c r="C35" s="17" t="s">
        <v>33</v>
      </c>
      <c r="D35" s="18"/>
      <c r="E35" s="18"/>
      <c r="F35" s="18"/>
      <c r="G35" s="18"/>
      <c r="H35" s="18"/>
      <c r="I35" s="18"/>
      <c r="J35" s="18"/>
      <c r="K35" s="18"/>
      <c r="L35" s="18"/>
      <c r="M35" s="18"/>
    </row>
    <row r="36" spans="2:13" ht="19" x14ac:dyDescent="0.25">
      <c r="B36" s="6" t="s">
        <v>34</v>
      </c>
      <c r="C36" s="17" t="s">
        <v>35</v>
      </c>
      <c r="D36" s="18"/>
      <c r="E36" s="18"/>
      <c r="F36" s="18"/>
      <c r="G36" s="18"/>
      <c r="H36" s="18"/>
      <c r="I36" s="18"/>
      <c r="J36" s="18"/>
      <c r="K36" s="18"/>
      <c r="L36" s="18"/>
      <c r="M36" s="18"/>
    </row>
    <row r="37" spans="2:13" ht="19" x14ac:dyDescent="0.25">
      <c r="B37" s="6" t="s">
        <v>36</v>
      </c>
      <c r="C37" s="17" t="s">
        <v>47</v>
      </c>
      <c r="D37" s="18"/>
      <c r="E37" s="18"/>
      <c r="F37" s="18"/>
      <c r="G37" s="18"/>
      <c r="H37" s="18"/>
      <c r="I37" s="18"/>
      <c r="J37" s="18"/>
      <c r="K37" s="18"/>
      <c r="L37" s="18"/>
      <c r="M37" s="18"/>
    </row>
    <row r="38" spans="2:13" ht="19" x14ac:dyDescent="0.25">
      <c r="B38" s="6" t="s">
        <v>37</v>
      </c>
      <c r="C38" s="17" t="s">
        <v>47</v>
      </c>
      <c r="D38" s="18"/>
      <c r="E38" s="18"/>
      <c r="F38" s="18"/>
      <c r="G38" s="18"/>
      <c r="H38" s="18"/>
      <c r="I38" s="18"/>
      <c r="J38" s="18"/>
      <c r="K38" s="18"/>
      <c r="L38" s="18"/>
      <c r="M38" s="18"/>
    </row>
    <row r="39" spans="2:13" ht="19" x14ac:dyDescent="0.25">
      <c r="B39" s="6" t="s">
        <v>38</v>
      </c>
      <c r="C39" s="17" t="s">
        <v>39</v>
      </c>
      <c r="D39" s="18"/>
      <c r="E39" s="18"/>
      <c r="F39" s="18"/>
      <c r="G39" s="18"/>
      <c r="H39" s="18"/>
      <c r="I39" s="18"/>
      <c r="J39" s="18"/>
      <c r="K39" s="18"/>
      <c r="L39" s="18"/>
      <c r="M39" s="18"/>
    </row>
    <row r="40" spans="2:13" ht="19" x14ac:dyDescent="0.25">
      <c r="B40" s="6" t="s">
        <v>40</v>
      </c>
      <c r="C40" s="17" t="s">
        <v>41</v>
      </c>
      <c r="D40" s="18"/>
      <c r="E40" s="18"/>
      <c r="F40" s="18"/>
      <c r="G40" s="18"/>
      <c r="H40" s="18"/>
      <c r="I40" s="18"/>
      <c r="J40" s="18"/>
      <c r="K40" s="18"/>
      <c r="L40" s="18"/>
      <c r="M40" s="18"/>
    </row>
    <row r="41" spans="2:13" x14ac:dyDescent="0.2">
      <c r="C41" s="15"/>
    </row>
    <row r="42" spans="2:13" ht="22" x14ac:dyDescent="0.3">
      <c r="B42" s="30" t="s">
        <v>42</v>
      </c>
      <c r="C42" s="30"/>
      <c r="D42" s="30"/>
      <c r="E42" s="30"/>
      <c r="F42" s="30"/>
      <c r="G42" s="30"/>
      <c r="H42" s="30"/>
      <c r="I42" s="30"/>
      <c r="J42" s="30"/>
      <c r="K42" s="30"/>
      <c r="L42" s="30"/>
      <c r="M42" s="30"/>
    </row>
    <row r="43" spans="2:13" ht="19" x14ac:dyDescent="0.25">
      <c r="B43" s="10">
        <v>1</v>
      </c>
      <c r="C43" s="17" t="s">
        <v>43</v>
      </c>
      <c r="D43" s="18"/>
      <c r="E43" s="18"/>
      <c r="F43" s="18"/>
      <c r="G43" s="18"/>
      <c r="H43" s="18"/>
      <c r="I43" s="18"/>
      <c r="J43" s="18"/>
      <c r="K43" s="18"/>
      <c r="L43" s="18"/>
      <c r="M43" s="18"/>
    </row>
    <row r="44" spans="2:13" ht="19" x14ac:dyDescent="0.25">
      <c r="B44" s="10">
        <v>2</v>
      </c>
      <c r="C44" s="17" t="s">
        <v>48</v>
      </c>
      <c r="D44" s="18"/>
      <c r="E44" s="18"/>
      <c r="F44" s="18"/>
      <c r="G44" s="18"/>
      <c r="H44" s="18"/>
      <c r="I44" s="18"/>
      <c r="J44" s="18"/>
      <c r="K44" s="18"/>
      <c r="L44" s="18"/>
      <c r="M44" s="18"/>
    </row>
    <row r="45" spans="2:13" ht="19" x14ac:dyDescent="0.25">
      <c r="B45" s="10">
        <v>3</v>
      </c>
      <c r="C45" s="17" t="s">
        <v>49</v>
      </c>
      <c r="D45" s="18"/>
      <c r="E45" s="18"/>
      <c r="F45" s="18"/>
      <c r="G45" s="18"/>
      <c r="H45" s="18"/>
      <c r="I45" s="18"/>
      <c r="J45" s="18"/>
      <c r="K45" s="18"/>
      <c r="L45" s="18"/>
      <c r="M45" s="18"/>
    </row>
    <row r="46" spans="2:13" ht="19" x14ac:dyDescent="0.25">
      <c r="B46" s="10">
        <v>4</v>
      </c>
      <c r="C46" s="17" t="s">
        <v>50</v>
      </c>
      <c r="D46" s="18"/>
      <c r="E46" s="18"/>
      <c r="F46" s="18"/>
      <c r="G46" s="18"/>
      <c r="H46" s="18"/>
      <c r="I46" s="18"/>
      <c r="J46" s="18"/>
      <c r="K46" s="18"/>
      <c r="L46" s="18"/>
      <c r="M46" s="18"/>
    </row>
    <row r="49" spans="2:13" ht="19" x14ac:dyDescent="0.25">
      <c r="B49" s="10" t="s">
        <v>92</v>
      </c>
      <c r="C49" s="17" t="s">
        <v>91</v>
      </c>
      <c r="D49" s="18"/>
      <c r="E49" s="18"/>
      <c r="F49" s="18"/>
      <c r="G49" s="18"/>
      <c r="H49" s="18"/>
      <c r="I49" s="18"/>
      <c r="J49" s="18"/>
      <c r="K49" s="18"/>
      <c r="L49" s="18"/>
      <c r="M49" s="18"/>
    </row>
  </sheetData>
  <mergeCells count="36">
    <mergeCell ref="C49:M49"/>
    <mergeCell ref="B25:C25"/>
    <mergeCell ref="B26:C26"/>
    <mergeCell ref="C28:M28"/>
    <mergeCell ref="B42:M42"/>
    <mergeCell ref="B1:M1"/>
    <mergeCell ref="B2:M2"/>
    <mergeCell ref="B4:M4"/>
    <mergeCell ref="B6:M6"/>
    <mergeCell ref="B8:M8"/>
    <mergeCell ref="B12:B13"/>
    <mergeCell ref="C12:C13"/>
    <mergeCell ref="D12:D13"/>
    <mergeCell ref="E12:E13"/>
    <mergeCell ref="F12:F13"/>
    <mergeCell ref="C39:M39"/>
    <mergeCell ref="K12:L12"/>
    <mergeCell ref="M12:M13"/>
    <mergeCell ref="C29:M29"/>
    <mergeCell ref="C30:M30"/>
    <mergeCell ref="C31:M31"/>
    <mergeCell ref="C32:M32"/>
    <mergeCell ref="I12:J12"/>
    <mergeCell ref="C34:M34"/>
    <mergeCell ref="C35:M35"/>
    <mergeCell ref="C36:M36"/>
    <mergeCell ref="C37:M37"/>
    <mergeCell ref="C38:M38"/>
    <mergeCell ref="G12:G13"/>
    <mergeCell ref="C33:M33"/>
    <mergeCell ref="B24:C24"/>
    <mergeCell ref="C44:M44"/>
    <mergeCell ref="C45:M45"/>
    <mergeCell ref="C46:M46"/>
    <mergeCell ref="C40:M40"/>
    <mergeCell ref="C43:M4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B31" sqref="B31"/>
    </sheetView>
  </sheetViews>
  <sheetFormatPr baseColWidth="10" defaultColWidth="8.83203125" defaultRowHeight="16" x14ac:dyDescent="0.2"/>
  <cols>
    <col min="1" max="1" width="24" customWidth="1"/>
    <col min="2" max="2" width="158.33203125" bestFit="1" customWidth="1"/>
  </cols>
  <sheetData>
    <row r="1" spans="1:2" ht="22" x14ac:dyDescent="0.2">
      <c r="A1" s="19" t="s">
        <v>51</v>
      </c>
      <c r="B1" s="20"/>
    </row>
    <row r="3" spans="1:2" s="22" customFormat="1" ht="46" x14ac:dyDescent="0.2">
      <c r="A3" s="38" t="s">
        <v>52</v>
      </c>
      <c r="B3" s="39" t="s">
        <v>53</v>
      </c>
    </row>
    <row r="4" spans="1:2" s="22" customFormat="1" ht="35" customHeight="1" x14ac:dyDescent="0.2">
      <c r="A4" s="38" t="s">
        <v>54</v>
      </c>
      <c r="B4" s="39" t="s">
        <v>55</v>
      </c>
    </row>
    <row r="5" spans="1:2" s="22" customFormat="1" ht="35" customHeight="1" x14ac:dyDescent="0.2">
      <c r="A5" s="38" t="s">
        <v>56</v>
      </c>
      <c r="B5" s="39" t="s">
        <v>57</v>
      </c>
    </row>
    <row r="6" spans="1:2" s="22" customFormat="1" ht="35" customHeight="1" x14ac:dyDescent="0.2">
      <c r="A6" s="19"/>
      <c r="B6" s="19"/>
    </row>
    <row r="7" spans="1:2" s="21" customFormat="1" ht="23" x14ac:dyDescent="0.2">
      <c r="A7" s="38" t="s">
        <v>58</v>
      </c>
      <c r="B7" s="39" t="s">
        <v>59</v>
      </c>
    </row>
    <row r="8" spans="1:2" s="21" customFormat="1" ht="23" x14ac:dyDescent="0.2">
      <c r="A8" s="38" t="s">
        <v>60</v>
      </c>
      <c r="B8" s="39" t="s">
        <v>61</v>
      </c>
    </row>
    <row r="9" spans="1:2" s="21" customFormat="1" ht="23" x14ac:dyDescent="0.2">
      <c r="A9" s="38" t="s">
        <v>62</v>
      </c>
      <c r="B9" s="39" t="s">
        <v>63</v>
      </c>
    </row>
    <row r="10" spans="1:2" s="21" customFormat="1" ht="23" x14ac:dyDescent="0.2">
      <c r="A10" s="38" t="s">
        <v>64</v>
      </c>
      <c r="B10" s="39" t="s">
        <v>65</v>
      </c>
    </row>
    <row r="11" spans="1:2" s="21" customFormat="1" ht="23" x14ac:dyDescent="0.2">
      <c r="A11" s="38" t="s">
        <v>66</v>
      </c>
      <c r="B11" s="39" t="s">
        <v>67</v>
      </c>
    </row>
    <row r="12" spans="1:2" s="21" customFormat="1" ht="23" x14ac:dyDescent="0.2">
      <c r="A12" s="38" t="s">
        <v>68</v>
      </c>
      <c r="B12" s="39" t="s">
        <v>69</v>
      </c>
    </row>
  </sheetData>
  <mergeCells count="2">
    <mergeCell ref="A1:B1"/>
    <mergeCell ref="A6: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Summary</vt:lpstr>
      <vt:lpstr>DebtReduction</vt:lpstr>
      <vt:lpstr>Workbook Guide</vt:lpstr>
    </vt:vector>
  </TitlesOfParts>
  <LinksUpToDate>false</LinksUpToDate>
  <SharedDoc>false</SharedDoc>
  <HyperlinksChanged>false</HyperlinksChanged>
  <AppVersion>16.0300</AppVersion>
  <Company>Early Life Investments, LLC</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xmlns:dc="http://purl.org/dc/elements/1.1/">Early Life Investments, LLC</dc:creator>
  <cp:lastModifiedBy>Early Life Investments, LLC</cp:lastModifiedBy>
  <dcterms:created xsi:type="dcterms:W3CDTF">2026-05-10T21:50:10Z</dcterms:created>
  <dcterms:modified xsi:type="dcterms:W3CDTF">2026-05-10T22:22:35Z</dcterms:modified>
</cp:coreProperties>
</file>