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17FFC81C-A17C-7D4A-B7A9-7BEB22316458}"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Balances" sheetId="2" r:id="rId2"/>
    <sheet name="Projection" sheetId="3" r:id="rId3"/>
    <sheet name="Workbook Guide" sheetId="4" r:id="rId4"/>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3" l="1"/>
  <c r="C14" i="3"/>
  <c r="D5" i="3"/>
  <c r="D9" i="3" s="1"/>
  <c r="D16" i="3" s="1"/>
  <c r="C5" i="3"/>
  <c r="C9" i="3" s="1"/>
  <c r="C16" i="3" s="1"/>
  <c r="F31" i="2"/>
  <c r="C31" i="2"/>
  <c r="I30" i="2"/>
  <c r="H30" i="2"/>
  <c r="E30" i="2"/>
  <c r="I29" i="2"/>
  <c r="H29" i="2"/>
  <c r="E29" i="2"/>
  <c r="I28" i="2"/>
  <c r="H28" i="2"/>
  <c r="E28" i="2"/>
  <c r="I27" i="2"/>
  <c r="H27" i="2"/>
  <c r="E27" i="2"/>
  <c r="I26" i="2"/>
  <c r="H26" i="2"/>
  <c r="E26" i="2"/>
  <c r="I25" i="2"/>
  <c r="H25" i="2"/>
  <c r="E25" i="2"/>
  <c r="I24" i="2"/>
  <c r="H24" i="2"/>
  <c r="E24" i="2"/>
  <c r="I23" i="2"/>
  <c r="H23" i="2"/>
  <c r="E23" i="2"/>
  <c r="I22" i="2"/>
  <c r="H22" i="2"/>
  <c r="E22" i="2"/>
  <c r="I21" i="2"/>
  <c r="H21" i="2"/>
  <c r="E21" i="2"/>
  <c r="I20" i="2"/>
  <c r="H20" i="2"/>
  <c r="E20" i="2"/>
  <c r="I19" i="2"/>
  <c r="H19" i="2"/>
  <c r="E19" i="2"/>
  <c r="I18" i="2"/>
  <c r="H18" i="2"/>
  <c r="E18" i="2"/>
  <c r="I17" i="2"/>
  <c r="H17" i="2"/>
  <c r="E17" i="2"/>
  <c r="I16" i="2"/>
  <c r="H16" i="2"/>
  <c r="E16" i="2"/>
  <c r="I15" i="2"/>
  <c r="H15" i="2"/>
  <c r="E15" i="2"/>
  <c r="I14" i="2"/>
  <c r="H14" i="2"/>
  <c r="E14" i="2"/>
  <c r="I13" i="2"/>
  <c r="H13" i="2"/>
  <c r="E13" i="2"/>
  <c r="I12" i="2"/>
  <c r="H12" i="2"/>
  <c r="E12" i="2"/>
  <c r="I11" i="2"/>
  <c r="H11" i="2"/>
  <c r="E11" i="2"/>
  <c r="I10" i="2"/>
  <c r="H10" i="2"/>
  <c r="E10" i="2"/>
  <c r="I9" i="2"/>
  <c r="H9" i="2"/>
  <c r="E9" i="2"/>
  <c r="I8" i="2"/>
  <c r="H8" i="2"/>
  <c r="E8" i="2"/>
  <c r="I7" i="2"/>
  <c r="H7" i="2"/>
  <c r="E7" i="2"/>
  <c r="I6" i="2"/>
  <c r="H6" i="2"/>
  <c r="H31" i="2" s="1"/>
  <c r="E6" i="2"/>
  <c r="E31" i="2" s="1"/>
  <c r="I5" i="2"/>
  <c r="D17" i="3" l="1"/>
  <c r="D18" i="3" s="1"/>
  <c r="C17" i="3"/>
  <c r="C18" i="3" s="1"/>
</calcChain>
</file>

<file path=xl/sharedStrings.xml><?xml version="1.0" encoding="utf-8"?>
<sst xmlns="http://schemas.openxmlformats.org/spreadsheetml/2006/main" count="94" uniqueCount="87">
  <si>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</si>
  <si>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</si>
  <si>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</si>
  <si>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</si>
  <si>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</si>
  <si>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</si>
  <si>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</si>
  <si>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</si>
  <si>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</si>
  <si>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</si>
  <si>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</si>
  <si>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</si>
  <si>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</si>
  <si>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</si>
  <si>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Education Savings Tracker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</si>
  <si>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State plan rules, tax deductions, qualified expenses, and the treatment of these accounts in financial aid formulas all change and differ by state. Confirm anything that affects a decision with your plan administrator.</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</si>
  <si>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</si>
  <si>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</si>
  <si>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</si>
  <si>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Balance history</t>
  </si>
  <si>
    <t>First child</t>
  </si>
  <si>
    <t>Second child</t>
  </si>
  <si>
    <t>Snapshot date</t>
  </si>
  <si>
    <t>Added since last</t>
  </si>
  <si>
    <t>Balance</t>
  </si>
  <si>
    <t>Growth</t>
  </si>
  <si>
    <t>Combined balance</t>
  </si>
  <si>
    <t>Notes</t>
  </si>
  <si>
    <t>Opening balances.</t>
  </si>
  <si>
    <t>Increased the first child's monthly contribution.</t>
  </si>
  <si>
    <t>Mid-year check.</t>
  </si>
  <si>
    <t>Totals contributed</t>
  </si>
  <si>
    <t>Contributions and investment growth, separated.</t>
  </si>
  <si>
    <t>You enter these values</t>
  </si>
  <si>
    <t>Calculated for you</t>
  </si>
  <si>
    <t>Will it be enough?</t>
  </si>
  <si>
    <t>Item</t>
  </si>
  <si>
    <t>What this is</t>
  </si>
  <si>
    <t>Where you are</t>
  </si>
  <si>
    <t>Current balance</t>
  </si>
  <si>
    <t>Pulled from the last row of the Balance history.</t>
  </si>
  <si>
    <t>Years until the first tuition bill</t>
  </si>
  <si>
    <t>Whole years. Use the year they start, not the year they turn 18.</t>
  </si>
  <si>
    <t>Annual contribution from here</t>
  </si>
  <si>
    <t>What you will actually keep putting in.</t>
  </si>
  <si>
    <t>Expected annual return</t>
  </si>
  <si>
    <t>After fees. Six percent is a defensible long-run figure for a moderately aggressive age-based option; be more conservative as the date approaches.</t>
  </si>
  <si>
    <t>Projected balance at matriculation</t>
  </si>
  <si>
    <t>Current balance grown at the expected return, plus the annual contributions grown alongside it.</t>
  </si>
  <si>
    <t>What it will cost</t>
  </si>
  <si>
    <t>Cost of one year today</t>
  </si>
  <si>
    <t>All-in: tuition, fees, room, board, books. Public in-state, public out-of-state and private differ enormously.</t>
  </si>
  <si>
    <t>Education cost inflation</t>
  </si>
  <si>
    <t>Historically above general inflation. Five percent is a common planning assumption.</t>
  </si>
  <si>
    <t>Years of attendance</t>
  </si>
  <si>
    <t>Four is the plan. Five is common.</t>
  </si>
  <si>
    <t>Projected total cost</t>
  </si>
  <si>
    <t>Cost inflated to the matriculation year, then summed across the years of attendance with inflation continuing.</t>
  </si>
  <si>
    <t>The gap</t>
  </si>
  <si>
    <t>Share of cost covered</t>
  </si>
  <si>
    <t>Projected balance divided by projected total cost.</t>
  </si>
  <si>
    <t>Shortfall at matriculation</t>
  </si>
  <si>
    <t>Projected cost minus projected balance, floored at zero.</t>
  </si>
  <si>
    <t>Extra monthly saving to close the gap</t>
  </si>
  <si>
    <t>What it would take from now until matriculation, at the same expected return, to close the shortfall.</t>
  </si>
  <si>
    <t>A shortfall is not a failure. Very few families fund the whole thing from a 529, and covering half of a public in-state cost from savings is a strong outcome. The point of the number is to make the size of the remaining gap visible early enough that scholarships, work, in-state choices and a realistic borrowing plan can be part of the conversation rather than an emergency in the spring of senior year.</t>
  </si>
  <si>
    <t>Education Savings Tracker — How to Use This Workbook</t>
  </si>
  <si>
    <t>Purpose</t>
  </si>
  <si>
    <t>Track education account balances for each child, separate what you contributed from what the market added, and project the balance against what the years of attendance are likely to cost.</t>
  </si>
  <si>
    <t>Best use</t>
  </si>
  <si>
    <t>An annual or twice-yearly check. The projection is worth revisiting whenever the contribution changes or the child's plans firm up.</t>
  </si>
  <si>
    <t>Important limitation</t>
  </si>
  <si>
    <t>A projection is a straight-line estimate. Real returns arrive unevenly, and a poor sequence in the last few years before matriculation does more damage than the average return suggests — which is the argument for shifting to something more conservative as the date approaches.</t>
  </si>
  <si>
    <t>Step 1</t>
  </si>
  <si>
    <t>On the Balances tab, add a row each time you take a snapshot. Use the same date each year.</t>
  </si>
  <si>
    <t>Step 2</t>
  </si>
  <si>
    <t>Enter contributions added since the previous snapshot separately from the balance. The Growth column then shows what the market did, which is the number people most often confuse with their own saving.</t>
  </si>
  <si>
    <t>Step 3</t>
  </si>
  <si>
    <t>On the Projection tab, set years until the first tuition bill, the contribution you will actually keep making, and an expected return.</t>
  </si>
  <si>
    <t>Step 4</t>
  </si>
  <si>
    <t>Enter the all-in cost of one year today for the kind of institution you are planning around. The difference between public in-state and private is larger than any investment decision you will make.</t>
  </si>
  <si>
    <t>Step 5</t>
  </si>
  <si>
    <t>Read the share of cost covered, and the extra monthly saving that would close the gap.</t>
  </si>
  <si>
    <t>Step 6</t>
  </si>
  <si>
    <t>Revisit the return assumption as the date gets closer. Six percent is defensible at twelve years out and optimistic at two.</t>
  </si>
  <si>
    <t>Notes on the math</t>
  </si>
  <si>
    <t>The projected balance uses the future value of the current balance plus an ordinary annuity of the annual contributions, so contributions are assumed to arrive at the end of each year — slightly conservative if you contribute monthly. Projected total cost inflates today's cost to the matriculation year and then sums a geometric series across the years of attendance, so the later years are correctly costed at their own inflated price rather than at the first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</si>
</sst>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mm/dd/yyyy"/>
    <numFmt numFmtId="166" formatCode="\$#,##0"/>
    <numFmt numFmtId="167" formatCode="#,##0.0"/>
    <numFmt numFmtId="168" formatCode="0.0%"/>
    <numFmt numFmtId="169" formatCode="\$#,##0.00"/>
  </numFmts>
  <fonts count="25" x14ac:knownFonts="1">
    <font>
      <sz val="11"/>
      <color theme="1"/>
      <name val="Calibri"/>
      <family val="2"/>
      <scheme val="minor"/>
    </font>
    <font>
      <b/>
      <sz val="16"/>
      <color rgb="FFFFFFFF"/>
      <name val="Aptos Narrow"/>
    </font>
    <font>
      <b/>
      <sz val="14"/>
      <color rgb="FF005346"/>
      <name val="Aptos Narrow"/>
    </font>
    <font>
      <sz val="14"/>
      <color rgb="FF3F3F76"/>
      <name val="Aptos Narrow"/>
    </font>
    <font>
      <b/>
      <sz val="14"/>
      <color rgb="FFFA7D00"/>
      <name val="Aptos Narrow"/>
    </font>
    <font>
      <sz val="14"/>
      <color rgb="FF000000"/>
      <name val="Aptos Narrow"/>
    </font>
    <font>
      <b/>
      <sz val="14"/>
      <color rgb="FF3F3F76"/>
      <name val="Aptos Narrow"/>
    </font>
    <font>
      <sz val="14"/>
      <color rgb="FF00534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6">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solid">
        <fgColor rgb="FFFFFFCC"/>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9">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style="thin">
        <color rgb="FFBFBFBF"/>
      </left>
      <right/>
      <top/>
      <bottom/>
      <diagonal/>
    </border>
  </borders>
  <cellStyleXfs count="1">
    <xf numFmtId="0" fontId="0" fillId="0" borderId="0"/>
  </cellStyleXfs>
  <cellXfs count="54">
    <xf numFmtId="0" fontId="0" fillId="0" borderId="0" xfId="0"/>
    <xf numFmtId="0" fontId="2" fillId="3" borderId="1" xfId="0" applyFont="1" applyFill="1" applyBorder="1" applyAlignment="1">
      <alignment horizontal="center" vertical="center" wrapText="1"/>
    </xf>
    <xf numFmtId="165" fontId="3" fillId="4" borderId="1" xfId="0" applyNumberFormat="1" applyFont="1" applyFill="1" applyBorder="1" applyAlignment="1">
      <alignment horizontal="right" vertical="center"/>
    </xf>
    <xf numFmtId="166" fontId="3" fillId="4" borderId="1" xfId="0" applyNumberFormat="1" applyFont="1" applyFill="1" applyBorder="1" applyAlignment="1">
      <alignment horizontal="right" vertical="center"/>
    </xf>
    <xf numFmtId="166" fontId="4" fillId="5" borderId="1" xfId="0" applyNumberFormat="1" applyFont="1" applyFill="1" applyBorder="1" applyAlignment="1">
      <alignment horizontal="right" vertical="center"/>
    </xf>
    <xf numFmtId="0" fontId="2" fillId="6" borderId="1" xfId="0" applyFont="1" applyFill="1" applyBorder="1" applyAlignment="1">
      <alignment horizontal="left" vertical="center" indent="1"/>
    </xf>
    <xf numFmtId="166" fontId="2" fillId="6" borderId="1" xfId="0" applyNumberFormat="1" applyFont="1" applyFill="1" applyBorder="1" applyAlignment="1">
      <alignment horizontal="right" vertical="center"/>
    </xf>
    <xf numFmtId="0" fontId="5" fillId="0" borderId="1" xfId="0" applyFont="1" applyBorder="1" applyAlignment="1">
      <alignment horizontal="left" vertical="center" wrapText="1" indent="1"/>
    </xf>
    <xf numFmtId="0" fontId="6"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7" fillId="6" borderId="1" xfId="0" applyFont="1" applyFill="1" applyBorder="1" applyAlignment="1">
      <alignment horizontal="left" vertical="center" indent="1"/>
    </xf>
    <xf numFmtId="167" fontId="3" fillId="4" borderId="1" xfId="0" applyNumberFormat="1" applyFont="1" applyFill="1" applyBorder="1" applyAlignment="1">
      <alignment horizontal="right" vertical="center"/>
    </xf>
    <xf numFmtId="168" fontId="3" fillId="4" borderId="1" xfId="0" applyNumberFormat="1" applyFont="1" applyFill="1" applyBorder="1" applyAlignment="1">
      <alignment horizontal="right" vertical="center"/>
    </xf>
    <xf numFmtId="3" fontId="3" fillId="4" borderId="1" xfId="0" applyNumberFormat="1" applyFont="1" applyFill="1" applyBorder="1" applyAlignment="1">
      <alignment horizontal="right" vertical="center"/>
    </xf>
    <xf numFmtId="168" fontId="4" fillId="5" borderId="1" xfId="0" applyNumberFormat="1" applyFont="1" applyFill="1" applyBorder="1" applyAlignment="1">
      <alignment horizontal="right" vertical="center"/>
    </xf>
    <xf numFmtId="169" fontId="2" fillId="6" borderId="1" xfId="0" applyNumberFormat="1" applyFont="1" applyFill="1" applyBorder="1" applyAlignment="1">
      <alignment horizontal="right" vertical="center"/>
    </xf>
    <xf numFmtId="0" fontId="8" fillId="10" borderId="4" xfId="0" applyFont="1" applyFill="1" applyBorder="1"/>
    <xf numFmtId="0" fontId="8" fillId="12" borderId="4" xfId="0" applyFont="1" applyFill="1" applyBorder="1"/>
    <xf numFmtId="0" fontId="12" fillId="12" borderId="4" xfId="0" applyFont="1" applyFill="1" applyBorder="1" applyAlignment="1">
      <alignment vertical="center" wrapText="1"/>
    </xf>
    <xf numFmtId="0" fontId="22" fillId="13" borderId="5" xfId="0" applyFont="1" applyFill="1" applyBorder="1" applyAlignment="1">
      <alignment horizontal="center"/>
    </xf>
    <xf numFmtId="0" fontId="23" fillId="14" borderId="6" xfId="0" applyFont="1" applyFill="1" applyBorder="1" applyAlignment="1">
      <alignment horizontal="left" vertical="center" wrapText="1" indent="1"/>
    </xf>
    <xf numFmtId="0" fontId="24" fillId="15" borderId="7" xfId="0" applyFont="1" applyFill="1" applyBorder="1" applyAlignment="1">
      <alignment horizontal="left" vertical="center" wrapText="1" indent="1"/>
    </xf>
    <xf numFmtId="0" fontId="11" fillId="11" borderId="4" xfId="0" applyFont="1" applyFill="1" applyBorder="1" applyAlignment="1">
      <alignment horizontal="left" vertical="top" wrapText="1"/>
    </xf>
    <xf numFmtId="0" fontId="8" fillId="8" borderId="4" xfId="0" applyFont="1" applyFill="1" applyBorder="1"/>
    <xf numFmtId="0" fontId="21" fillId="9" borderId="4" xfId="0" applyFont="1" applyFill="1" applyBorder="1" applyAlignment="1">
      <alignment horizontal="center" vertical="center" wrapText="1"/>
    </xf>
    <xf numFmtId="0" fontId="15" fillId="8" borderId="4" xfId="0" applyFont="1" applyFill="1" applyBorder="1"/>
    <xf numFmtId="0" fontId="20" fillId="8" borderId="4" xfId="0" applyFont="1" applyFill="1" applyBorder="1" applyAlignment="1">
      <alignment horizontal="left" vertical="center"/>
    </xf>
    <xf numFmtId="0" fontId="17" fillId="8" borderId="4" xfId="0" applyFont="1" applyFill="1" applyBorder="1"/>
    <xf numFmtId="0" fontId="18" fillId="8" borderId="4" xfId="0" applyFont="1" applyFill="1" applyBorder="1" applyAlignment="1">
      <alignment horizontal="left" vertical="center"/>
    </xf>
    <xf numFmtId="0" fontId="19" fillId="8" borderId="4" xfId="0" applyFont="1" applyFill="1" applyBorder="1"/>
    <xf numFmtId="0" fontId="13" fillId="12" borderId="4"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5" fillId="12" borderId="4" xfId="0" applyFont="1" applyFill="1" applyBorder="1" applyAlignment="1">
      <alignment horizontal="center"/>
    </xf>
    <xf numFmtId="0" fontId="9" fillId="12" borderId="4" xfId="0" applyFont="1" applyFill="1" applyBorder="1" applyAlignment="1">
      <alignment horizontal="center" wrapText="1"/>
    </xf>
    <xf numFmtId="0" fontId="8" fillId="12" borderId="4" xfId="0" applyFont="1" applyFill="1" applyBorder="1" applyAlignment="1">
      <alignment horizontal="center"/>
    </xf>
    <xf numFmtId="0" fontId="11" fillId="11" borderId="4" xfId="0" applyFont="1" applyFill="1" applyBorder="1" applyAlignment="1">
      <alignment horizontal="left" vertical="center" wrapText="1"/>
    </xf>
    <xf numFmtId="0" fontId="16" fillId="11" borderId="4" xfId="0" applyFont="1" applyFill="1" applyBorder="1" applyAlignment="1">
      <alignment horizontal="left" vertical="center" wrapText="1"/>
    </xf>
    <xf numFmtId="0" fontId="10" fillId="12" borderId="4"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2" fillId="3" borderId="1" xfId="0" applyFont="1" applyFill="1" applyBorder="1" applyAlignment="1">
      <alignment horizontal="center" vertical="center"/>
    </xf>
    <xf numFmtId="0" fontId="0" fillId="3" borderId="1" xfId="0" applyFill="1" applyBorder="1"/>
    <xf numFmtId="0" fontId="2" fillId="6" borderId="0" xfId="0" applyFont="1" applyFill="1" applyAlignment="1">
      <alignment horizontal="left" vertical="center" indent="1"/>
    </xf>
    <xf numFmtId="0" fontId="0" fillId="6" borderId="0" xfId="0" applyFill="1"/>
    <xf numFmtId="0" fontId="5" fillId="7" borderId="1" xfId="0" applyFont="1" applyFill="1" applyBorder="1" applyAlignment="1">
      <alignment horizontal="left" vertical="center" wrapText="1" indent="1"/>
    </xf>
    <xf numFmtId="0" fontId="0" fillId="7" borderId="2" xfId="0" applyFill="1" applyBorder="1"/>
    <xf numFmtId="0" fontId="0" fillId="7" borderId="3" xfId="0" applyFill="1" applyBorder="1"/>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7" xfId="0" applyFont="1" applyFill="1" applyBorder="1" applyAlignment="1">
      <alignment horizontal="center" vertical="center"/>
    </xf>
    <xf numFmtId="0" fontId="1" fillId="2" borderId="0" xfId="0" applyFont="1" applyFill="1" applyAlignment="1">
      <alignment horizontal="center" vertical="center"/>
    </xf>
    <xf numFmtId="0" fontId="3" fillId="4" borderId="1" xfId="0" applyFont="1" applyFill="1" applyBorder="1" applyAlignment="1">
      <alignment horizontal="left" vertical="center"/>
    </xf>
    <xf numFmtId="0" fontId="2" fillId="6"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investing_worksheets&amp;utm_content=education_savings_tracker" TargetMode="External"/><Relationship Id="rId1" Type="http://schemas.openxmlformats.org/officeDocument/2006/relationships/hyperlink" Target="https://earlylifeinvestments.beehiiv.com/?utm_source=worksheet&amp;utm_medium=xlsx&amp;utm_campaign=investing_worksheets&amp;utm_content=education_savings_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7"/>
      <c r="C2" s="17"/>
      <c r="D2" s="17"/>
      <c r="E2" s="33" t="s">
        <v>0</v>
      </c>
      <c r="F2" s="34"/>
      <c r="G2" s="34"/>
      <c r="H2" s="34"/>
      <c r="I2" s="34"/>
      <c r="J2" s="34"/>
      <c r="K2" s="34"/>
      <c r="L2" s="34"/>
      <c r="M2" s="34"/>
    </row>
    <row r="3" spans="2:13" ht="18" customHeight="1" x14ac:dyDescent="0.2">
      <c r="B3" s="17"/>
      <c r="C3" s="17"/>
      <c r="D3" s="17"/>
      <c r="E3" s="34"/>
      <c r="F3" s="34"/>
      <c r="G3" s="34"/>
      <c r="H3" s="34"/>
      <c r="I3" s="34"/>
      <c r="J3" s="34"/>
      <c r="K3" s="34"/>
      <c r="L3" s="34"/>
      <c r="M3" s="34"/>
    </row>
    <row r="4" spans="2:13" ht="18" customHeight="1" x14ac:dyDescent="0.2">
      <c r="B4" s="17"/>
      <c r="C4" s="17"/>
      <c r="D4" s="17"/>
      <c r="E4" s="37" t="s">
        <v>1</v>
      </c>
      <c r="F4" s="34"/>
      <c r="G4" s="34"/>
      <c r="H4" s="34"/>
      <c r="I4" s="34"/>
      <c r="J4" s="34"/>
      <c r="K4" s="34"/>
      <c r="L4" s="34"/>
      <c r="M4" s="34"/>
    </row>
    <row r="5" spans="2:13" ht="18" customHeight="1" x14ac:dyDescent="0.2">
      <c r="B5" s="17"/>
      <c r="C5" s="17"/>
      <c r="D5" s="17"/>
      <c r="E5" s="34"/>
      <c r="F5" s="34"/>
      <c r="G5" s="34"/>
      <c r="H5" s="34"/>
      <c r="I5" s="34"/>
      <c r="J5" s="34"/>
      <c r="K5" s="34"/>
      <c r="L5" s="34"/>
      <c r="M5" s="34"/>
    </row>
    <row r="6" spans="2:13" ht="18" customHeight="1" x14ac:dyDescent="0.2">
      <c r="B6" s="17"/>
      <c r="C6" s="17"/>
      <c r="D6" s="17"/>
      <c r="E6" s="31" t="s">
        <v>2</v>
      </c>
      <c r="F6" s="32"/>
      <c r="G6" s="32"/>
      <c r="H6" s="32"/>
      <c r="I6" s="32"/>
      <c r="J6" s="32"/>
      <c r="K6" s="32"/>
      <c r="L6" s="32"/>
      <c r="M6" s="32"/>
    </row>
    <row r="7" spans="2:13" ht="18" customHeight="1" x14ac:dyDescent="0.2">
      <c r="B7" s="17"/>
      <c r="C7" s="17"/>
      <c r="D7" s="17"/>
      <c r="E7" s="32"/>
      <c r="F7" s="32"/>
      <c r="G7" s="32"/>
      <c r="H7" s="32"/>
      <c r="I7" s="32"/>
      <c r="J7" s="32"/>
      <c r="K7" s="32"/>
      <c r="L7" s="32"/>
      <c r="M7" s="32"/>
    </row>
    <row r="8" spans="2:13" ht="18" customHeight="1" x14ac:dyDescent="0.2">
      <c r="B8" s="17"/>
      <c r="C8" s="17"/>
      <c r="D8" s="17"/>
      <c r="E8" s="30" t="s">
        <v>3</v>
      </c>
      <c r="F8" s="30"/>
      <c r="G8" s="30"/>
      <c r="H8" s="30"/>
      <c r="I8" s="30" t="s">
        <v>4</v>
      </c>
      <c r="J8" s="30"/>
      <c r="K8" s="30"/>
      <c r="L8" s="30"/>
      <c r="M8" s="18"/>
    </row>
    <row r="9" spans="2:13" ht="21" customHeight="1" x14ac:dyDescent="0.2">
      <c r="B9" s="17"/>
      <c r="C9" s="17"/>
      <c r="D9" s="17"/>
      <c r="E9" s="30"/>
      <c r="F9" s="30"/>
      <c r="G9" s="30"/>
      <c r="H9" s="30"/>
      <c r="I9" s="30"/>
      <c r="J9" s="30"/>
      <c r="K9" s="30"/>
      <c r="L9" s="30"/>
      <c r="M9" s="18"/>
    </row>
    <row r="10" spans="2:13" ht="4" customHeight="1" x14ac:dyDescent="0.2">
      <c r="B10" s="16"/>
      <c r="C10" s="16"/>
      <c r="D10" s="16"/>
      <c r="E10" s="16"/>
      <c r="F10" s="16"/>
      <c r="G10" s="16"/>
      <c r="H10" s="16"/>
      <c r="I10" s="16"/>
      <c r="J10" s="16"/>
      <c r="K10" s="16"/>
      <c r="L10" s="16"/>
      <c r="M10" s="16"/>
    </row>
    <row r="11" spans="2:13" ht="6" customHeight="1" x14ac:dyDescent="0.2"/>
    <row r="12" spans="2:13" ht="20" customHeight="1" x14ac:dyDescent="0.25">
      <c r="B12" s="28" t="s">
        <v>5</v>
      </c>
      <c r="C12" s="29"/>
      <c r="D12" s="29"/>
      <c r="E12" s="29"/>
      <c r="F12" s="29"/>
      <c r="G12" s="29"/>
      <c r="H12" s="29"/>
      <c r="I12" s="29"/>
      <c r="J12" s="29"/>
      <c r="K12" s="29"/>
      <c r="L12" s="29"/>
      <c r="M12" s="29"/>
    </row>
    <row r="13" spans="2:13" ht="20" customHeight="1" x14ac:dyDescent="0.2">
      <c r="B13" s="36" t="s">
        <v>6</v>
      </c>
      <c r="C13" s="27"/>
      <c r="D13" s="27"/>
      <c r="E13" s="27"/>
      <c r="F13" s="27"/>
      <c r="G13" s="27"/>
      <c r="H13" s="27"/>
      <c r="I13" s="27"/>
      <c r="J13" s="27"/>
      <c r="K13" s="27"/>
      <c r="L13" s="27"/>
      <c r="M13" s="27"/>
    </row>
    <row r="14" spans="2:13" ht="20" customHeight="1" x14ac:dyDescent="0.2">
      <c r="B14" s="27"/>
      <c r="C14" s="27"/>
      <c r="D14" s="27"/>
      <c r="E14" s="27"/>
      <c r="F14" s="27"/>
      <c r="G14" s="27"/>
      <c r="H14" s="27"/>
      <c r="I14" s="27"/>
      <c r="J14" s="27"/>
      <c r="K14" s="27"/>
      <c r="L14" s="27"/>
      <c r="M14" s="27"/>
    </row>
    <row r="15" spans="2:13" ht="20" customHeight="1" x14ac:dyDescent="0.2">
      <c r="B15" s="27"/>
      <c r="C15" s="27"/>
      <c r="D15" s="27"/>
      <c r="E15" s="27"/>
      <c r="F15" s="27"/>
      <c r="G15" s="27"/>
      <c r="H15" s="27"/>
      <c r="I15" s="27"/>
      <c r="J15" s="27"/>
      <c r="K15" s="27"/>
      <c r="L15" s="27"/>
      <c r="M15" s="27"/>
    </row>
    <row r="16" spans="2:13" ht="8" customHeight="1" x14ac:dyDescent="0.2"/>
    <row r="17" spans="2:13" ht="20" customHeight="1" x14ac:dyDescent="0.25">
      <c r="B17" s="26" t="s">
        <v>7</v>
      </c>
      <c r="C17" s="27"/>
      <c r="D17" s="27"/>
      <c r="E17" s="27"/>
      <c r="F17" s="27"/>
      <c r="G17" s="27"/>
      <c r="H17" s="27"/>
      <c r="I17" s="27"/>
      <c r="J17" s="27"/>
      <c r="K17" s="27"/>
      <c r="L17" s="27"/>
      <c r="M17" s="27"/>
    </row>
    <row r="18" spans="2:13" ht="18" customHeight="1" x14ac:dyDescent="0.2">
      <c r="B18" s="35" t="s">
        <v>8</v>
      </c>
      <c r="C18" s="23"/>
      <c r="D18" s="23"/>
      <c r="E18" s="23"/>
      <c r="F18" s="23"/>
      <c r="G18" s="23"/>
      <c r="H18" s="23"/>
      <c r="I18" s="23"/>
      <c r="J18" s="23"/>
      <c r="K18" s="23"/>
      <c r="L18" s="23"/>
      <c r="M18" s="23"/>
    </row>
    <row r="19" spans="2:13" ht="18" customHeight="1" x14ac:dyDescent="0.2">
      <c r="B19" s="35" t="s">
        <v>9</v>
      </c>
      <c r="C19" s="23"/>
      <c r="D19" s="23"/>
      <c r="E19" s="23"/>
      <c r="F19" s="23"/>
      <c r="G19" s="23"/>
      <c r="H19" s="23"/>
      <c r="I19" s="23"/>
      <c r="J19" s="23"/>
      <c r="K19" s="23"/>
      <c r="L19" s="23"/>
      <c r="M19" s="23"/>
    </row>
    <row r="20" spans="2:13" ht="8" customHeight="1" x14ac:dyDescent="0.2"/>
    <row r="21" spans="2:13" ht="20" customHeight="1" x14ac:dyDescent="0.25">
      <c r="B21" s="26" t="s">
        <v>10</v>
      </c>
      <c r="C21" s="27"/>
      <c r="D21" s="27"/>
      <c r="E21" s="27"/>
      <c r="F21" s="27"/>
      <c r="G21" s="27"/>
      <c r="H21" s="27"/>
      <c r="I21" s="27"/>
      <c r="J21" s="27"/>
      <c r="K21" s="27"/>
      <c r="L21" s="27"/>
      <c r="M21" s="27"/>
    </row>
    <row r="22" spans="2:13" ht="18" customHeight="1" x14ac:dyDescent="0.2">
      <c r="B22" s="22" t="s">
        <v>11</v>
      </c>
      <c r="C22" s="23"/>
      <c r="D22" s="23"/>
      <c r="E22" s="23"/>
      <c r="F22" s="23"/>
      <c r="G22" s="23"/>
      <c r="H22" s="23"/>
      <c r="I22" s="23"/>
      <c r="J22" s="23"/>
      <c r="K22" s="23"/>
      <c r="L22" s="23"/>
      <c r="M22" s="23"/>
    </row>
    <row r="23" spans="2:13" ht="18" customHeight="1" x14ac:dyDescent="0.2">
      <c r="B23" s="23"/>
      <c r="C23" s="23"/>
      <c r="D23" s="23"/>
      <c r="E23" s="23"/>
      <c r="F23" s="23"/>
      <c r="G23" s="23"/>
      <c r="H23" s="23"/>
      <c r="I23" s="23"/>
      <c r="J23" s="23"/>
      <c r="K23" s="23"/>
      <c r="L23" s="23"/>
      <c r="M23" s="23"/>
    </row>
    <row r="24" spans="2:13" ht="18" customHeight="1" x14ac:dyDescent="0.2">
      <c r="B24" s="23"/>
      <c r="C24" s="23"/>
      <c r="D24" s="23"/>
      <c r="E24" s="23"/>
      <c r="F24" s="23"/>
      <c r="G24" s="23"/>
      <c r="H24" s="23"/>
      <c r="I24" s="23"/>
      <c r="J24" s="23"/>
      <c r="K24" s="23"/>
      <c r="L24" s="23"/>
      <c r="M24" s="23"/>
    </row>
    <row r="25" spans="2:13" ht="6" customHeight="1" x14ac:dyDescent="0.2"/>
    <row r="26" spans="2:13" ht="22" customHeight="1" x14ac:dyDescent="0.2">
      <c r="B26" s="24" t="s">
        <v>12</v>
      </c>
      <c r="C26" s="25"/>
      <c r="D26" s="25"/>
      <c r="E26" s="25"/>
      <c r="F26" s="25"/>
      <c r="G26" s="25"/>
      <c r="H26" s="25"/>
      <c r="I26" s="25"/>
      <c r="J26" s="25"/>
      <c r="K26" s="25"/>
      <c r="L26" s="25"/>
      <c r="M26" s="25"/>
    </row>
    <row r="28" spans="2:13" ht="19" x14ac:dyDescent="0.25">
      <c r="B28" s="19" t="s">
        <v>13</v>
      </c>
      <c r="C28" s="19"/>
      <c r="D28" s="19"/>
      <c r="E28" s="19"/>
      <c r="F28" s="19"/>
      <c r="G28" s="19"/>
      <c r="H28" s="19"/>
      <c r="I28" s="19"/>
      <c r="J28" s="19"/>
      <c r="K28" s="19"/>
      <c r="L28" s="19"/>
      <c r="M28" s="19"/>
    </row>
    <row r="29" spans="2:13" ht="49.5" customHeight="1" x14ac:dyDescent="0.2">
      <c r="B29" s="20" t="s">
        <v>14</v>
      </c>
      <c r="C29" s="20"/>
      <c r="D29" s="20"/>
      <c r="E29" s="20"/>
      <c r="F29" s="20"/>
      <c r="G29" s="20"/>
      <c r="H29" s="20"/>
      <c r="I29" s="20"/>
      <c r="J29" s="20"/>
      <c r="K29" s="20"/>
      <c r="L29" s="20"/>
      <c r="M29" s="20"/>
    </row>
    <row r="30" spans="2:13" ht="9" customHeight="1" x14ac:dyDescent="0.2"/>
    <row r="31" spans="2:13" ht="49.5" customHeight="1" x14ac:dyDescent="0.2">
      <c r="B31" s="20" t="s">
        <v>15</v>
      </c>
      <c r="C31" s="20"/>
      <c r="D31" s="20"/>
      <c r="E31" s="20"/>
      <c r="F31" s="20"/>
      <c r="G31" s="20"/>
      <c r="H31" s="20"/>
      <c r="I31" s="20"/>
      <c r="J31" s="20"/>
      <c r="K31" s="20"/>
      <c r="L31" s="20"/>
      <c r="M31" s="20"/>
    </row>
    <row r="32" spans="2:13" ht="9" customHeight="1" x14ac:dyDescent="0.2"/>
    <row r="33" spans="2:13" ht="34" customHeight="1" x14ac:dyDescent="0.2">
      <c r="B33" s="21" t="s">
        <v>16</v>
      </c>
      <c r="C33" s="21"/>
      <c r="D33" s="21"/>
      <c r="E33" s="21"/>
      <c r="F33" s="21"/>
      <c r="G33" s="21"/>
      <c r="H33" s="21"/>
      <c r="I33" s="21"/>
      <c r="J33" s="21"/>
      <c r="K33" s="21"/>
      <c r="L33" s="21"/>
      <c r="M33" s="21"/>
    </row>
    <row r="34" spans="2:13" ht="9" customHeight="1" x14ac:dyDescent="0.2"/>
    <row r="35" spans="2:13" ht="34" customHeight="1" x14ac:dyDescent="0.2">
      <c r="B35" s="21" t="s">
        <v>17</v>
      </c>
      <c r="C35" s="21"/>
      <c r="D35" s="21"/>
      <c r="E35" s="21"/>
      <c r="F35" s="21"/>
      <c r="G35" s="21"/>
      <c r="H35" s="21"/>
      <c r="I35" s="21"/>
      <c r="J35" s="21"/>
      <c r="K35" s="21"/>
      <c r="L35" s="21"/>
      <c r="M35" s="21"/>
    </row>
    <row r="36" spans="2:13" ht="9" customHeight="1" x14ac:dyDescent="0.2"/>
    <row r="37" spans="2:13" ht="34" customHeight="1" x14ac:dyDescent="0.2">
      <c r="B37" s="21" t="s">
        <v>18</v>
      </c>
      <c r="C37" s="21"/>
      <c r="D37" s="21"/>
      <c r="E37" s="21"/>
      <c r="F37" s="21"/>
      <c r="G37" s="21"/>
      <c r="H37" s="21"/>
      <c r="I37" s="21"/>
      <c r="J37" s="21"/>
      <c r="K37" s="21"/>
      <c r="L37" s="21"/>
      <c r="M37" s="21"/>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J34"/>
  <sheetViews>
    <sheetView showGridLines="0" workbookViewId="0">
      <selection activeCell="E39" sqref="E39"/>
    </sheetView>
  </sheetViews>
  <sheetFormatPr baseColWidth="10" defaultColWidth="8.83203125" defaultRowHeight="15" x14ac:dyDescent="0.2"/>
  <cols>
    <col min="1" max="1" width="2.5" customWidth="1"/>
    <col min="2" max="2" width="14" customWidth="1"/>
    <col min="3" max="3" width="15.83203125" customWidth="1"/>
    <col min="4" max="4" width="17" customWidth="1"/>
    <col min="5" max="5" width="15" customWidth="1"/>
    <col min="6" max="6" width="14.33203125" customWidth="1"/>
    <col min="7" max="7" width="17" customWidth="1"/>
    <col min="8" max="8" width="15" customWidth="1"/>
    <col min="9" max="9" width="18" customWidth="1"/>
    <col min="10" max="10" width="45.6640625" bestFit="1" customWidth="1"/>
  </cols>
  <sheetData>
    <row r="1" spans="2:10" ht="26" customHeight="1" x14ac:dyDescent="0.2">
      <c r="B1" s="51" t="s">
        <v>19</v>
      </c>
      <c r="C1" s="51"/>
      <c r="D1" s="51"/>
      <c r="E1" s="51"/>
      <c r="F1" s="51"/>
      <c r="G1" s="51"/>
      <c r="H1" s="51"/>
      <c r="I1" s="51"/>
      <c r="J1" s="51"/>
    </row>
    <row r="3" spans="2:10" ht="19" x14ac:dyDescent="0.2">
      <c r="C3" s="40" t="s">
        <v>20</v>
      </c>
      <c r="D3" s="41"/>
      <c r="E3" s="41"/>
      <c r="F3" s="40" t="s">
        <v>21</v>
      </c>
      <c r="G3" s="41"/>
      <c r="H3" s="41"/>
    </row>
    <row r="4" spans="2:10" ht="40" x14ac:dyDescent="0.2">
      <c r="B4" s="1" t="s">
        <v>22</v>
      </c>
      <c r="C4" s="1" t="s">
        <v>23</v>
      </c>
      <c r="D4" s="1" t="s">
        <v>24</v>
      </c>
      <c r="E4" s="1" t="s">
        <v>25</v>
      </c>
      <c r="F4" s="1" t="s">
        <v>23</v>
      </c>
      <c r="G4" s="1" t="s">
        <v>24</v>
      </c>
      <c r="H4" s="1" t="s">
        <v>25</v>
      </c>
      <c r="I4" s="1" t="s">
        <v>26</v>
      </c>
      <c r="J4" s="1" t="s">
        <v>27</v>
      </c>
    </row>
    <row r="5" spans="2:10" ht="19" x14ac:dyDescent="0.2">
      <c r="B5" s="2">
        <v>44564</v>
      </c>
      <c r="C5" s="3">
        <v>0</v>
      </c>
      <c r="D5" s="3">
        <v>4000</v>
      </c>
      <c r="E5" s="4"/>
      <c r="F5" s="3">
        <v>0</v>
      </c>
      <c r="G5" s="3">
        <v>1500</v>
      </c>
      <c r="H5" s="4"/>
      <c r="I5" s="4">
        <f t="shared" ref="I5:I30" si="0">IF(B5="","",D5+G5)</f>
        <v>5500</v>
      </c>
      <c r="J5" s="52" t="s">
        <v>28</v>
      </c>
    </row>
    <row r="6" spans="2:10" ht="19" x14ac:dyDescent="0.2">
      <c r="B6" s="2">
        <v>44928</v>
      </c>
      <c r="C6" s="3">
        <v>2400</v>
      </c>
      <c r="D6" s="3">
        <v>6620</v>
      </c>
      <c r="E6" s="4">
        <f t="shared" ref="E6:E30" si="1">IF(B6="","",D6-D5-C6)</f>
        <v>220</v>
      </c>
      <c r="F6" s="3">
        <v>2400</v>
      </c>
      <c r="G6" s="3">
        <v>4180</v>
      </c>
      <c r="H6" s="4">
        <f t="shared" ref="H6:H30" si="2">IF(B6="","",G6-G5-F6)</f>
        <v>280</v>
      </c>
      <c r="I6" s="4">
        <f t="shared" si="0"/>
        <v>10800</v>
      </c>
      <c r="J6" s="52"/>
    </row>
    <row r="7" spans="2:10" ht="19" x14ac:dyDescent="0.2">
      <c r="B7" s="2">
        <v>45293</v>
      </c>
      <c r="C7" s="3">
        <v>2400</v>
      </c>
      <c r="D7" s="3">
        <v>9420</v>
      </c>
      <c r="E7" s="4">
        <f t="shared" si="1"/>
        <v>400</v>
      </c>
      <c r="F7" s="3">
        <v>2400</v>
      </c>
      <c r="G7" s="3">
        <v>7080</v>
      </c>
      <c r="H7" s="4">
        <f t="shared" si="2"/>
        <v>500</v>
      </c>
      <c r="I7" s="4">
        <f t="shared" si="0"/>
        <v>16500</v>
      </c>
      <c r="J7" s="52"/>
    </row>
    <row r="8" spans="2:10" ht="19" x14ac:dyDescent="0.2">
      <c r="B8" s="2">
        <v>45659</v>
      </c>
      <c r="C8" s="3">
        <v>3000</v>
      </c>
      <c r="D8" s="3">
        <v>13100</v>
      </c>
      <c r="E8" s="4">
        <f t="shared" si="1"/>
        <v>680</v>
      </c>
      <c r="F8" s="3">
        <v>2400</v>
      </c>
      <c r="G8" s="3">
        <v>10120</v>
      </c>
      <c r="H8" s="4">
        <f t="shared" si="2"/>
        <v>640</v>
      </c>
      <c r="I8" s="4">
        <f t="shared" si="0"/>
        <v>23220</v>
      </c>
      <c r="J8" s="52" t="s">
        <v>29</v>
      </c>
    </row>
    <row r="9" spans="2:10" ht="19" x14ac:dyDescent="0.2">
      <c r="B9" s="2">
        <v>46024</v>
      </c>
      <c r="C9" s="3">
        <v>3000</v>
      </c>
      <c r="D9" s="3">
        <v>16950</v>
      </c>
      <c r="E9" s="4">
        <f t="shared" si="1"/>
        <v>850</v>
      </c>
      <c r="F9" s="3">
        <v>2400</v>
      </c>
      <c r="G9" s="3">
        <v>13300</v>
      </c>
      <c r="H9" s="4">
        <f t="shared" si="2"/>
        <v>780</v>
      </c>
      <c r="I9" s="4">
        <f t="shared" si="0"/>
        <v>30250</v>
      </c>
      <c r="J9" s="52"/>
    </row>
    <row r="10" spans="2:10" ht="19" x14ac:dyDescent="0.2">
      <c r="B10" s="2">
        <v>46204</v>
      </c>
      <c r="C10" s="3">
        <v>1500</v>
      </c>
      <c r="D10" s="3">
        <v>19010</v>
      </c>
      <c r="E10" s="4">
        <f t="shared" si="1"/>
        <v>560</v>
      </c>
      <c r="F10" s="3">
        <v>1200</v>
      </c>
      <c r="G10" s="3">
        <v>15020</v>
      </c>
      <c r="H10" s="4">
        <f t="shared" si="2"/>
        <v>520</v>
      </c>
      <c r="I10" s="4">
        <f t="shared" si="0"/>
        <v>34030</v>
      </c>
      <c r="J10" s="52" t="s">
        <v>30</v>
      </c>
    </row>
    <row r="11" spans="2:10" ht="19" x14ac:dyDescent="0.2">
      <c r="B11" s="2"/>
      <c r="C11" s="3"/>
      <c r="D11" s="3"/>
      <c r="E11" s="4" t="str">
        <f t="shared" si="1"/>
        <v/>
      </c>
      <c r="F11" s="3"/>
      <c r="G11" s="3"/>
      <c r="H11" s="4" t="str">
        <f t="shared" si="2"/>
        <v/>
      </c>
      <c r="I11" s="4" t="str">
        <f t="shared" si="0"/>
        <v/>
      </c>
      <c r="J11" s="52"/>
    </row>
    <row r="12" spans="2:10" ht="19" x14ac:dyDescent="0.2">
      <c r="B12" s="2"/>
      <c r="C12" s="3"/>
      <c r="D12" s="3"/>
      <c r="E12" s="4" t="str">
        <f t="shared" si="1"/>
        <v/>
      </c>
      <c r="F12" s="3"/>
      <c r="G12" s="3"/>
      <c r="H12" s="4" t="str">
        <f t="shared" si="2"/>
        <v/>
      </c>
      <c r="I12" s="4" t="str">
        <f t="shared" si="0"/>
        <v/>
      </c>
      <c r="J12" s="52"/>
    </row>
    <row r="13" spans="2:10" ht="19" x14ac:dyDescent="0.2">
      <c r="B13" s="2"/>
      <c r="C13" s="3"/>
      <c r="D13" s="3"/>
      <c r="E13" s="4" t="str">
        <f t="shared" si="1"/>
        <v/>
      </c>
      <c r="F13" s="3"/>
      <c r="G13" s="3"/>
      <c r="H13" s="4" t="str">
        <f t="shared" si="2"/>
        <v/>
      </c>
      <c r="I13" s="4" t="str">
        <f t="shared" si="0"/>
        <v/>
      </c>
      <c r="J13" s="52"/>
    </row>
    <row r="14" spans="2:10" ht="19" x14ac:dyDescent="0.2">
      <c r="B14" s="2"/>
      <c r="C14" s="3"/>
      <c r="D14" s="3"/>
      <c r="E14" s="4" t="str">
        <f t="shared" si="1"/>
        <v/>
      </c>
      <c r="F14" s="3"/>
      <c r="G14" s="3"/>
      <c r="H14" s="4" t="str">
        <f t="shared" si="2"/>
        <v/>
      </c>
      <c r="I14" s="4" t="str">
        <f t="shared" si="0"/>
        <v/>
      </c>
      <c r="J14" s="52"/>
    </row>
    <row r="15" spans="2:10" ht="19" x14ac:dyDescent="0.2">
      <c r="B15" s="2"/>
      <c r="C15" s="3"/>
      <c r="D15" s="3"/>
      <c r="E15" s="4" t="str">
        <f t="shared" si="1"/>
        <v/>
      </c>
      <c r="F15" s="3"/>
      <c r="G15" s="3"/>
      <c r="H15" s="4" t="str">
        <f t="shared" si="2"/>
        <v/>
      </c>
      <c r="I15" s="4" t="str">
        <f t="shared" si="0"/>
        <v/>
      </c>
      <c r="J15" s="52"/>
    </row>
    <row r="16" spans="2:10" ht="19" x14ac:dyDescent="0.2">
      <c r="B16" s="2"/>
      <c r="C16" s="3"/>
      <c r="D16" s="3"/>
      <c r="E16" s="4" t="str">
        <f t="shared" si="1"/>
        <v/>
      </c>
      <c r="F16" s="3"/>
      <c r="G16" s="3"/>
      <c r="H16" s="4" t="str">
        <f t="shared" si="2"/>
        <v/>
      </c>
      <c r="I16" s="4" t="str">
        <f t="shared" si="0"/>
        <v/>
      </c>
      <c r="J16" s="52"/>
    </row>
    <row r="17" spans="2:10" ht="19" x14ac:dyDescent="0.2">
      <c r="B17" s="2"/>
      <c r="C17" s="3"/>
      <c r="D17" s="3"/>
      <c r="E17" s="4" t="str">
        <f t="shared" si="1"/>
        <v/>
      </c>
      <c r="F17" s="3"/>
      <c r="G17" s="3"/>
      <c r="H17" s="4" t="str">
        <f t="shared" si="2"/>
        <v/>
      </c>
      <c r="I17" s="4" t="str">
        <f t="shared" si="0"/>
        <v/>
      </c>
      <c r="J17" s="52"/>
    </row>
    <row r="18" spans="2:10" ht="19" x14ac:dyDescent="0.2">
      <c r="B18" s="2"/>
      <c r="C18" s="3"/>
      <c r="D18" s="3"/>
      <c r="E18" s="4" t="str">
        <f t="shared" si="1"/>
        <v/>
      </c>
      <c r="F18" s="3"/>
      <c r="G18" s="3"/>
      <c r="H18" s="4" t="str">
        <f t="shared" si="2"/>
        <v/>
      </c>
      <c r="I18" s="4" t="str">
        <f t="shared" si="0"/>
        <v/>
      </c>
      <c r="J18" s="52"/>
    </row>
    <row r="19" spans="2:10" ht="19" x14ac:dyDescent="0.2">
      <c r="B19" s="2"/>
      <c r="C19" s="3"/>
      <c r="D19" s="3"/>
      <c r="E19" s="4" t="str">
        <f t="shared" si="1"/>
        <v/>
      </c>
      <c r="F19" s="3"/>
      <c r="G19" s="3"/>
      <c r="H19" s="4" t="str">
        <f t="shared" si="2"/>
        <v/>
      </c>
      <c r="I19" s="4" t="str">
        <f t="shared" si="0"/>
        <v/>
      </c>
      <c r="J19" s="52"/>
    </row>
    <row r="20" spans="2:10" ht="19" x14ac:dyDescent="0.2">
      <c r="B20" s="2"/>
      <c r="C20" s="3"/>
      <c r="D20" s="3"/>
      <c r="E20" s="4" t="str">
        <f t="shared" si="1"/>
        <v/>
      </c>
      <c r="F20" s="3"/>
      <c r="G20" s="3"/>
      <c r="H20" s="4" t="str">
        <f t="shared" si="2"/>
        <v/>
      </c>
      <c r="I20" s="4" t="str">
        <f t="shared" si="0"/>
        <v/>
      </c>
      <c r="J20" s="52"/>
    </row>
    <row r="21" spans="2:10" ht="19" x14ac:dyDescent="0.2">
      <c r="B21" s="2"/>
      <c r="C21" s="3"/>
      <c r="D21" s="3"/>
      <c r="E21" s="4" t="str">
        <f t="shared" si="1"/>
        <v/>
      </c>
      <c r="F21" s="3"/>
      <c r="G21" s="3"/>
      <c r="H21" s="4" t="str">
        <f t="shared" si="2"/>
        <v/>
      </c>
      <c r="I21" s="4" t="str">
        <f t="shared" si="0"/>
        <v/>
      </c>
      <c r="J21" s="52"/>
    </row>
    <row r="22" spans="2:10" ht="19" x14ac:dyDescent="0.2">
      <c r="B22" s="2"/>
      <c r="C22" s="3"/>
      <c r="D22" s="3"/>
      <c r="E22" s="4" t="str">
        <f t="shared" si="1"/>
        <v/>
      </c>
      <c r="F22" s="3"/>
      <c r="G22" s="3"/>
      <c r="H22" s="4" t="str">
        <f t="shared" si="2"/>
        <v/>
      </c>
      <c r="I22" s="4" t="str">
        <f t="shared" si="0"/>
        <v/>
      </c>
      <c r="J22" s="52"/>
    </row>
    <row r="23" spans="2:10" ht="19" x14ac:dyDescent="0.2">
      <c r="B23" s="2"/>
      <c r="C23" s="3"/>
      <c r="D23" s="3"/>
      <c r="E23" s="4" t="str">
        <f t="shared" si="1"/>
        <v/>
      </c>
      <c r="F23" s="3"/>
      <c r="G23" s="3"/>
      <c r="H23" s="4" t="str">
        <f t="shared" si="2"/>
        <v/>
      </c>
      <c r="I23" s="4" t="str">
        <f t="shared" si="0"/>
        <v/>
      </c>
      <c r="J23" s="52"/>
    </row>
    <row r="24" spans="2:10" ht="19" x14ac:dyDescent="0.2">
      <c r="B24" s="2"/>
      <c r="C24" s="3"/>
      <c r="D24" s="3"/>
      <c r="E24" s="4" t="str">
        <f t="shared" si="1"/>
        <v/>
      </c>
      <c r="F24" s="3"/>
      <c r="G24" s="3"/>
      <c r="H24" s="4" t="str">
        <f t="shared" si="2"/>
        <v/>
      </c>
      <c r="I24" s="4" t="str">
        <f t="shared" si="0"/>
        <v/>
      </c>
      <c r="J24" s="52"/>
    </row>
    <row r="25" spans="2:10" ht="19" x14ac:dyDescent="0.2">
      <c r="B25" s="2"/>
      <c r="C25" s="3"/>
      <c r="D25" s="3"/>
      <c r="E25" s="4" t="str">
        <f t="shared" si="1"/>
        <v/>
      </c>
      <c r="F25" s="3"/>
      <c r="G25" s="3"/>
      <c r="H25" s="4" t="str">
        <f t="shared" si="2"/>
        <v/>
      </c>
      <c r="I25" s="4" t="str">
        <f t="shared" si="0"/>
        <v/>
      </c>
      <c r="J25" s="52"/>
    </row>
    <row r="26" spans="2:10" ht="19" x14ac:dyDescent="0.2">
      <c r="B26" s="2"/>
      <c r="C26" s="3"/>
      <c r="D26" s="3"/>
      <c r="E26" s="4" t="str">
        <f t="shared" si="1"/>
        <v/>
      </c>
      <c r="F26" s="3"/>
      <c r="G26" s="3"/>
      <c r="H26" s="4" t="str">
        <f t="shared" si="2"/>
        <v/>
      </c>
      <c r="I26" s="4" t="str">
        <f t="shared" si="0"/>
        <v/>
      </c>
      <c r="J26" s="52"/>
    </row>
    <row r="27" spans="2:10" ht="19" x14ac:dyDescent="0.2">
      <c r="B27" s="2"/>
      <c r="C27" s="3"/>
      <c r="D27" s="3"/>
      <c r="E27" s="4" t="str">
        <f t="shared" si="1"/>
        <v/>
      </c>
      <c r="F27" s="3"/>
      <c r="G27" s="3"/>
      <c r="H27" s="4" t="str">
        <f t="shared" si="2"/>
        <v/>
      </c>
      <c r="I27" s="4" t="str">
        <f t="shared" si="0"/>
        <v/>
      </c>
      <c r="J27" s="52"/>
    </row>
    <row r="28" spans="2:10" ht="19" x14ac:dyDescent="0.2">
      <c r="B28" s="2"/>
      <c r="C28" s="3"/>
      <c r="D28" s="3"/>
      <c r="E28" s="4" t="str">
        <f t="shared" si="1"/>
        <v/>
      </c>
      <c r="F28" s="3"/>
      <c r="G28" s="3"/>
      <c r="H28" s="4" t="str">
        <f t="shared" si="2"/>
        <v/>
      </c>
      <c r="I28" s="4" t="str">
        <f t="shared" si="0"/>
        <v/>
      </c>
      <c r="J28" s="52"/>
    </row>
    <row r="29" spans="2:10" ht="19" x14ac:dyDescent="0.2">
      <c r="B29" s="2"/>
      <c r="C29" s="3"/>
      <c r="D29" s="3"/>
      <c r="E29" s="4" t="str">
        <f t="shared" si="1"/>
        <v/>
      </c>
      <c r="F29" s="3"/>
      <c r="G29" s="3"/>
      <c r="H29" s="4" t="str">
        <f t="shared" si="2"/>
        <v/>
      </c>
      <c r="I29" s="4" t="str">
        <f t="shared" si="0"/>
        <v/>
      </c>
      <c r="J29" s="52"/>
    </row>
    <row r="30" spans="2:10" ht="19" x14ac:dyDescent="0.2">
      <c r="B30" s="2"/>
      <c r="C30" s="3"/>
      <c r="D30" s="3"/>
      <c r="E30" s="4" t="str">
        <f t="shared" si="1"/>
        <v/>
      </c>
      <c r="F30" s="3"/>
      <c r="G30" s="3"/>
      <c r="H30" s="4" t="str">
        <f t="shared" si="2"/>
        <v/>
      </c>
      <c r="I30" s="4" t="str">
        <f t="shared" si="0"/>
        <v/>
      </c>
      <c r="J30" s="52"/>
    </row>
    <row r="31" spans="2:10" ht="40" x14ac:dyDescent="0.2">
      <c r="B31" s="53" t="s">
        <v>31</v>
      </c>
      <c r="C31" s="6">
        <f>SUM(C5:C30)</f>
        <v>12300</v>
      </c>
      <c r="E31" s="6">
        <f>SUM(E5:E30)</f>
        <v>2710</v>
      </c>
      <c r="F31" s="6">
        <f>SUM(F5:F30)</f>
        <v>10800</v>
      </c>
      <c r="H31" s="6">
        <f>SUM(H5:H30)</f>
        <v>2720</v>
      </c>
      <c r="J31" s="7" t="s">
        <v>32</v>
      </c>
    </row>
    <row r="33" spans="2:3" ht="19" x14ac:dyDescent="0.2">
      <c r="B33" s="47" t="s">
        <v>33</v>
      </c>
      <c r="C33" s="48"/>
    </row>
    <row r="34" spans="2:3" ht="19" x14ac:dyDescent="0.2">
      <c r="B34" s="49" t="s">
        <v>34</v>
      </c>
      <c r="C34" s="50"/>
    </row>
  </sheetData>
  <mergeCells count="5">
    <mergeCell ref="B1:J1"/>
    <mergeCell ref="C3:E3"/>
    <mergeCell ref="F3:H3"/>
    <mergeCell ref="B33:C33"/>
    <mergeCell ref="B34:C3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B1:E23"/>
  <sheetViews>
    <sheetView showGridLines="0" workbookViewId="0">
      <selection activeCell="C27" sqref="C27"/>
    </sheetView>
  </sheetViews>
  <sheetFormatPr baseColWidth="10" defaultColWidth="8.83203125" defaultRowHeight="15" x14ac:dyDescent="0.2"/>
  <cols>
    <col min="1" max="1" width="2.5" customWidth="1"/>
    <col min="2" max="2" width="46" customWidth="1"/>
    <col min="3" max="4" width="18" customWidth="1"/>
    <col min="5" max="5" width="70" customWidth="1"/>
  </cols>
  <sheetData>
    <row r="1" spans="2:5" ht="26" customHeight="1" x14ac:dyDescent="0.2">
      <c r="B1" s="38" t="s">
        <v>35</v>
      </c>
      <c r="C1" s="39"/>
      <c r="D1" s="39"/>
      <c r="E1" s="39"/>
    </row>
    <row r="3" spans="2:5" ht="32" customHeight="1" x14ac:dyDescent="0.2">
      <c r="B3" s="1" t="s">
        <v>36</v>
      </c>
      <c r="C3" s="1" t="s">
        <v>20</v>
      </c>
      <c r="D3" s="1" t="s">
        <v>21</v>
      </c>
      <c r="E3" s="1" t="s">
        <v>37</v>
      </c>
    </row>
    <row r="4" spans="2:5" ht="19" x14ac:dyDescent="0.2">
      <c r="B4" s="42" t="s">
        <v>38</v>
      </c>
      <c r="C4" s="43"/>
      <c r="D4" s="43"/>
      <c r="E4" s="43"/>
    </row>
    <row r="5" spans="2:5" ht="20" x14ac:dyDescent="0.2">
      <c r="B5" s="5" t="s">
        <v>39</v>
      </c>
      <c r="C5" s="4">
        <f>LOOKUP(2,1/(Balances!$D$5:$D$30&lt;&gt;""),Balances!$D$5:$D$30)</f>
        <v>19010</v>
      </c>
      <c r="D5" s="4">
        <f>LOOKUP(2,1/(Balances!$G$5:$G$30&lt;&gt;""),Balances!$G$5:$G$30)</f>
        <v>15020</v>
      </c>
      <c r="E5" s="7" t="s">
        <v>40</v>
      </c>
    </row>
    <row r="6" spans="2:5" ht="20" x14ac:dyDescent="0.2">
      <c r="B6" s="10" t="s">
        <v>41</v>
      </c>
      <c r="C6" s="11">
        <v>12</v>
      </c>
      <c r="D6" s="11">
        <v>15</v>
      </c>
      <c r="E6" s="7" t="s">
        <v>42</v>
      </c>
    </row>
    <row r="7" spans="2:5" ht="20" x14ac:dyDescent="0.2">
      <c r="B7" s="10" t="s">
        <v>43</v>
      </c>
      <c r="C7" s="3">
        <v>3000</v>
      </c>
      <c r="D7" s="3">
        <v>2400</v>
      </c>
      <c r="E7" s="7" t="s">
        <v>44</v>
      </c>
    </row>
    <row r="8" spans="2:5" ht="60" x14ac:dyDescent="0.2">
      <c r="B8" s="10" t="s">
        <v>45</v>
      </c>
      <c r="C8" s="12">
        <v>0.06</v>
      </c>
      <c r="D8" s="12">
        <v>0.06</v>
      </c>
      <c r="E8" s="7" t="s">
        <v>46</v>
      </c>
    </row>
    <row r="9" spans="2:5" ht="40" x14ac:dyDescent="0.2">
      <c r="B9" s="5" t="s">
        <v>47</v>
      </c>
      <c r="C9" s="4">
        <f>IFERROR(FV(C8,C6,-C7,-C5),"")</f>
        <v>88861.678521371447</v>
      </c>
      <c r="D9" s="4">
        <f>IFERROR(FV(D8,D6,-D7,-D5),"")</f>
        <v>91858.631784345082</v>
      </c>
      <c r="E9" s="7" t="s">
        <v>48</v>
      </c>
    </row>
    <row r="10" spans="2:5" ht="22" x14ac:dyDescent="0.2">
      <c r="B10" s="38" t="s">
        <v>49</v>
      </c>
      <c r="C10" s="39"/>
      <c r="D10" s="39"/>
      <c r="E10" s="39"/>
    </row>
    <row r="11" spans="2:5" ht="40" x14ac:dyDescent="0.2">
      <c r="B11" s="10" t="s">
        <v>50</v>
      </c>
      <c r="C11" s="3">
        <v>29000</v>
      </c>
      <c r="D11" s="3">
        <v>29000</v>
      </c>
      <c r="E11" s="7" t="s">
        <v>51</v>
      </c>
    </row>
    <row r="12" spans="2:5" ht="40" x14ac:dyDescent="0.2">
      <c r="B12" s="10" t="s">
        <v>52</v>
      </c>
      <c r="C12" s="12">
        <v>0.05</v>
      </c>
      <c r="D12" s="12">
        <v>0.05</v>
      </c>
      <c r="E12" s="7" t="s">
        <v>53</v>
      </c>
    </row>
    <row r="13" spans="2:5" ht="20" x14ac:dyDescent="0.2">
      <c r="B13" s="10" t="s">
        <v>54</v>
      </c>
      <c r="C13" s="13">
        <v>4</v>
      </c>
      <c r="D13" s="13">
        <v>4</v>
      </c>
      <c r="E13" s="7" t="s">
        <v>55</v>
      </c>
    </row>
    <row r="14" spans="2:5" ht="40" x14ac:dyDescent="0.2">
      <c r="B14" s="5" t="s">
        <v>56</v>
      </c>
      <c r="C14" s="4">
        <f>IFERROR(C11*(1+C12)^C6*((1+C12)^C13-1)/C12,"")</f>
        <v>224470.59216868776</v>
      </c>
      <c r="D14" s="4">
        <f>IFERROR(D11*(1+D12)^D6*((1+D12)^D13-1)/D12,"")</f>
        <v>259852.76925927721</v>
      </c>
      <c r="E14" s="7" t="s">
        <v>57</v>
      </c>
    </row>
    <row r="15" spans="2:5" ht="22" x14ac:dyDescent="0.2">
      <c r="B15" s="38" t="s">
        <v>58</v>
      </c>
      <c r="C15" s="39"/>
      <c r="D15" s="39"/>
      <c r="E15" s="39"/>
    </row>
    <row r="16" spans="2:5" ht="20" x14ac:dyDescent="0.2">
      <c r="B16" s="5" t="s">
        <v>59</v>
      </c>
      <c r="C16" s="14">
        <f>IFERROR(C9/C14,"")</f>
        <v>0.39587225062690012</v>
      </c>
      <c r="D16" s="14">
        <f>IFERROR(D9/D14,"")</f>
        <v>0.35350260859713956</v>
      </c>
      <c r="E16" s="7" t="s">
        <v>60</v>
      </c>
    </row>
    <row r="17" spans="2:5" ht="20" x14ac:dyDescent="0.2">
      <c r="B17" s="5" t="s">
        <v>61</v>
      </c>
      <c r="C17" s="4">
        <f>IFERROR(MAX(0,C14-C9),"")</f>
        <v>135608.91364731631</v>
      </c>
      <c r="D17" s="4">
        <f>IFERROR(MAX(0,D14-D9),"")</f>
        <v>167994.13747493213</v>
      </c>
      <c r="E17" s="7" t="s">
        <v>62</v>
      </c>
    </row>
    <row r="18" spans="2:5" ht="40" x14ac:dyDescent="0.2">
      <c r="B18" s="5" t="s">
        <v>63</v>
      </c>
      <c r="C18" s="15">
        <f>IFERROR(IF(C17&lt;=0,0,-PMT(C8/12,C6*12,0,C17)),"")</f>
        <v>645.29530521922584</v>
      </c>
      <c r="D18" s="15">
        <f>IFERROR(IF(D17&lt;=0,0,-PMT(D8/12,D6*12,0,D17)),"")</f>
        <v>577.65931242865634</v>
      </c>
      <c r="E18" s="7" t="s">
        <v>64</v>
      </c>
    </row>
    <row r="20" spans="2:5" ht="60" customHeight="1" x14ac:dyDescent="0.2">
      <c r="B20" s="44" t="s">
        <v>65</v>
      </c>
      <c r="C20" s="45"/>
      <c r="D20" s="45"/>
      <c r="E20" s="46"/>
    </row>
    <row r="22" spans="2:5" ht="19" x14ac:dyDescent="0.2">
      <c r="B22" s="8" t="s">
        <v>33</v>
      </c>
    </row>
    <row r="23" spans="2:5" ht="19" x14ac:dyDescent="0.2">
      <c r="B23" s="9" t="s">
        <v>34</v>
      </c>
    </row>
  </sheetData>
  <mergeCells count="5">
    <mergeCell ref="B1:E1"/>
    <mergeCell ref="B4:E4"/>
    <mergeCell ref="B15:E15"/>
    <mergeCell ref="B20:E20"/>
    <mergeCell ref="B10:E1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02A24"/>
  </sheetPr>
  <dimension ref="A1:B14"/>
  <sheetViews>
    <sheetView showGridLines="0" workbookViewId="0">
      <selection activeCell="A20" sqref="A20"/>
    </sheetView>
  </sheetViews>
  <sheetFormatPr baseColWidth="10" defaultColWidth="8.83203125" defaultRowHeight="15" x14ac:dyDescent="0.2"/>
  <cols>
    <col min="1" max="1" width="26" customWidth="1"/>
    <col min="2" max="2" width="120" customWidth="1"/>
  </cols>
  <sheetData>
    <row r="1" spans="1:2" ht="28" customHeight="1" x14ac:dyDescent="0.2">
      <c r="A1" s="38" t="s">
        <v>66</v>
      </c>
      <c r="B1" s="39"/>
    </row>
    <row r="3" spans="1:2" ht="40" x14ac:dyDescent="0.2">
      <c r="A3" s="5" t="s">
        <v>67</v>
      </c>
      <c r="B3" s="7" t="s">
        <v>68</v>
      </c>
    </row>
    <row r="4" spans="1:2" ht="40" x14ac:dyDescent="0.2">
      <c r="A4" s="5" t="s">
        <v>69</v>
      </c>
      <c r="B4" s="7" t="s">
        <v>70</v>
      </c>
    </row>
    <row r="5" spans="1:2" ht="60" x14ac:dyDescent="0.2">
      <c r="A5" s="5" t="s">
        <v>71</v>
      </c>
      <c r="B5" s="7" t="s">
        <v>72</v>
      </c>
    </row>
    <row r="7" spans="1:2" ht="20" x14ac:dyDescent="0.2">
      <c r="A7" s="5" t="s">
        <v>73</v>
      </c>
      <c r="B7" s="7" t="s">
        <v>74</v>
      </c>
    </row>
    <row r="8" spans="1:2" ht="40" x14ac:dyDescent="0.2">
      <c r="A8" s="5" t="s">
        <v>75</v>
      </c>
      <c r="B8" s="7" t="s">
        <v>76</v>
      </c>
    </row>
    <row r="9" spans="1:2" ht="40" x14ac:dyDescent="0.2">
      <c r="A9" s="5" t="s">
        <v>77</v>
      </c>
      <c r="B9" s="7" t="s">
        <v>78</v>
      </c>
    </row>
    <row r="10" spans="1:2" ht="40" x14ac:dyDescent="0.2">
      <c r="A10" s="5" t="s">
        <v>79</v>
      </c>
      <c r="B10" s="7" t="s">
        <v>80</v>
      </c>
    </row>
    <row r="11" spans="1:2" ht="20" x14ac:dyDescent="0.2">
      <c r="A11" s="5" t="s">
        <v>81</v>
      </c>
      <c r="B11" s="7" t="s">
        <v>82</v>
      </c>
    </row>
    <row r="12" spans="1:2" ht="20" x14ac:dyDescent="0.2">
      <c r="A12" s="5" t="s">
        <v>83</v>
      </c>
      <c r="B12" s="7" t="s">
        <v>84</v>
      </c>
    </row>
    <row r="14" spans="1:2" ht="80" x14ac:dyDescent="0.2">
      <c r="A14" s="5" t="s">
        <v>85</v>
      </c>
      <c r="B14" s="7" t="s">
        <v>86</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EarlyLifeInvestments</vt:lpstr>
      <vt:lpstr>Balances</vt:lpstr>
      <vt:lpstr>Projection</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Education Savings Tracker</dc:title>
  <dc:subject>Tracking 529 balances by child and projecting them against future cost</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2026-10-05T23:12:47Z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