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0" yWindow="680" windowWidth="34200" windowHeight="21460" tabRatio="600" firstSheet="0" activeTab="3" autoFilterDateGrouping="1"/>
  </bookViews>
  <sheets>
    <sheet xmlns:r="http://schemas.openxmlformats.org/officeDocument/2006/relationships" name="EarlyLifeInvestments" sheetId="1" state="visible" r:id="rId1"/>
    <sheet xmlns:r="http://schemas.openxmlformats.org/officeDocument/2006/relationships" name="Contributions" sheetId="2" state="visible" r:id="rId2"/>
    <sheet xmlns:r="http://schemas.openxmlformats.org/officeDocument/2006/relationships" name="Reimbursements" sheetId="3" state="visible" r:id="rId3"/>
    <sheet xmlns:r="http://schemas.openxmlformats.org/officeDocument/2006/relationships" name="Workbook Guide" sheetId="4" state="visible" r:id="rId4"/>
  </sheets>
  <definedNames>
    <definedName name="_xlnm.Print_Area" localSheetId="0">'EarlyLifeInvestments'!$A$1:$N$27</definedName>
  </definedNames>
  <calcPr calcId="191029" fullCalcOnLoad="1"/>
</workbook>
</file>

<file path=xl/styles.xml><?xml version="1.0" encoding="utf-8"?>
<styleSheet xmlns="http://schemas.openxmlformats.org/spreadsheetml/2006/main">
  <numFmts count="2">
    <numFmt numFmtId="164" formatCode="\$#,##0.00"/>
    <numFmt numFmtId="165" formatCode="mm/dd/yyyy"/>
  </numFmts>
  <fonts count="17">
    <font>
      <name val="Calibri"/>
      <family val="2"/>
      <color theme="1"/>
      <sz val="11"/>
      <scheme val="minor"/>
    </font>
    <font>
      <name val="Georgia"/>
      <family val="1"/>
      <b val="1"/>
      <color rgb="FFC6A15B"/>
      <sz val="24"/>
    </font>
    <font>
      <name val="Georgia"/>
      <family val="1"/>
      <i val="1"/>
      <color rgb="FFFFFFFF"/>
      <sz val="14"/>
    </font>
    <font>
      <name val="Calibri"/>
      <family val="2"/>
      <i val="1"/>
      <color rgb="FFD9BE84"/>
      <sz val="11"/>
    </font>
    <font>
      <name val="Calibri"/>
      <family val="2"/>
      <b val="1"/>
      <color rgb="FFFFFFFF"/>
      <sz val="12"/>
    </font>
    <font>
      <name val="Calibri"/>
      <family val="2"/>
      <b val="1"/>
      <color rgb="FFC6A15B"/>
      <sz val="11"/>
    </font>
    <font>
      <name val="Calibri"/>
      <family val="2"/>
      <color rgb="FF54595F"/>
      <sz val="11"/>
    </font>
    <font>
      <name val="Calibri"/>
      <family val="2"/>
      <color rgb="FF16382F"/>
      <sz val="11"/>
    </font>
    <font>
      <name val="Calibri"/>
      <family val="2"/>
      <i val="1"/>
      <color rgb="FFFFFFFF"/>
      <sz val="9"/>
    </font>
    <font>
      <name val="Aptos Narrow"/>
      <b val="1"/>
      <color rgb="FFC00000"/>
      <sz val="11"/>
    </font>
    <font>
      <name val="Aptos Narrow"/>
      <b val="1"/>
      <color rgb="FF000000"/>
      <sz val="11"/>
    </font>
    <font>
      <name val="Aptos Narrow"/>
      <b val="1"/>
      <color rgb="FFFFFFFF"/>
      <sz val="16"/>
    </font>
    <font>
      <name val="Aptos Narrow"/>
      <b val="1"/>
      <color rgb="FF005346"/>
      <sz val="14"/>
    </font>
    <font>
      <name val="Aptos Narrow"/>
      <color rgb="FF3F3F76"/>
      <sz val="14"/>
    </font>
    <font>
      <name val="Aptos Narrow"/>
      <color rgb="FF000000"/>
      <sz val="14"/>
    </font>
    <font>
      <name val="Aptos Narrow"/>
      <b val="1"/>
      <color rgb="FFFA7D00"/>
      <sz val="14"/>
    </font>
    <font>
      <name val="Aptos Narrow"/>
      <b val="1"/>
      <color rgb="FF3F3F76"/>
      <sz val="14"/>
    </font>
  </fonts>
  <fills count="12">
    <fill>
      <patternFill/>
    </fill>
    <fill>
      <patternFill patternType="gray125"/>
    </fill>
    <fill>
      <patternFill patternType="solid">
        <fgColor rgb="FF102A24"/>
      </patternFill>
    </fill>
    <fill>
      <patternFill patternType="solid">
        <fgColor rgb="FFC6A15B"/>
      </patternFill>
    </fill>
    <fill>
      <patternFill patternType="solid">
        <fgColor rgb="FFF7F3EA"/>
      </patternFill>
    </fill>
    <fill>
      <patternFill patternType="solid">
        <fgColor rgb="FFFFFF00"/>
      </patternFill>
    </fill>
    <fill>
      <patternFill patternType="solid">
        <fgColor rgb="FF007565"/>
      </patternFill>
    </fill>
    <fill>
      <patternFill patternType="solid">
        <fgColor rgb="FFE6F4EF"/>
      </patternFill>
    </fill>
    <fill>
      <patternFill patternType="solid">
        <fgColor rgb="FFFFCC99"/>
      </patternFill>
    </fill>
    <fill>
      <patternFill patternType="solid">
        <fgColor rgb="FFB6E0D3"/>
      </patternFill>
    </fill>
    <fill>
      <patternFill patternType="solid">
        <fgColor rgb="FFF2F2F2"/>
      </patternFill>
    </fill>
    <fill>
      <patternFill patternType="solid">
        <fgColor rgb="FFFFFFCC"/>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s>
  <cellStyleXfs count="1">
    <xf numFmtId="0" fontId="0" fillId="0" borderId="0"/>
  </cellStyleXfs>
  <cellXfs count="47">
    <xf numFmtId="0" fontId="0" fillId="0" borderId="0" pivotButton="0" quotePrefix="0" xfId="0"/>
    <xf numFmtId="0" fontId="0" fillId="2" borderId="0" pivotButton="0" quotePrefix="0" xfId="0"/>
    <xf numFmtId="0" fontId="0" fillId="3" borderId="0" pivotButton="0" quotePrefix="0" xfId="0"/>
    <xf numFmtId="0" fontId="12" fillId="7" borderId="1" applyAlignment="1" pivotButton="0" quotePrefix="0" xfId="0">
      <alignment horizontal="left" vertical="center" indent="1"/>
    </xf>
    <xf numFmtId="1" fontId="13" fillId="8" borderId="1" applyAlignment="1" pivotButton="0" quotePrefix="0" xfId="0">
      <alignment horizontal="right" vertical="center"/>
    </xf>
    <xf numFmtId="0" fontId="14" fillId="0" borderId="1" applyAlignment="1" pivotButton="0" quotePrefix="0" xfId="0">
      <alignment horizontal="left" vertical="center" wrapText="1" indent="1"/>
    </xf>
    <xf numFmtId="164" fontId="13" fillId="8" borderId="1" applyAlignment="1" pivotButton="0" quotePrefix="0" xfId="0">
      <alignment horizontal="right" vertical="center"/>
    </xf>
    <xf numFmtId="164" fontId="12" fillId="7" borderId="1" applyAlignment="1" pivotButton="0" quotePrefix="0" xfId="0">
      <alignment horizontal="right" vertical="center"/>
    </xf>
    <xf numFmtId="164" fontId="15" fillId="10" borderId="1" applyAlignment="1" pivotButton="0" quotePrefix="0" xfId="0">
      <alignment horizontal="right" vertical="center"/>
    </xf>
    <xf numFmtId="0" fontId="12" fillId="9" borderId="1" applyAlignment="1" pivotButton="0" quotePrefix="0" xfId="0">
      <alignment horizontal="center" vertical="center" wrapText="1"/>
    </xf>
    <xf numFmtId="165" fontId="13" fillId="8" borderId="1" applyAlignment="1" pivotButton="0" quotePrefix="0" xfId="0">
      <alignment horizontal="right" vertical="center"/>
    </xf>
    <xf numFmtId="0" fontId="13" fillId="8" borderId="1" applyAlignment="1" pivotButton="0" quotePrefix="0" xfId="0">
      <alignment horizontal="left" vertical="center" indent="1"/>
    </xf>
    <xf numFmtId="0" fontId="13" fillId="8" borderId="1" applyAlignment="1" pivotButton="0" quotePrefix="0" xfId="0">
      <alignment horizontal="right" vertical="center"/>
    </xf>
    <xf numFmtId="0" fontId="16" fillId="8" borderId="1" applyAlignment="1" pivotButton="0" quotePrefix="0" xfId="0">
      <alignment horizontal="center" vertical="center"/>
    </xf>
    <xf numFmtId="0" fontId="15" fillId="10" borderId="1" applyAlignment="1" pivotButton="0" quotePrefix="0" xfId="0">
      <alignment horizontal="center" vertical="center"/>
    </xf>
    <xf numFmtId="0" fontId="13" fillId="8" borderId="1" applyAlignment="1" pivotButton="0" quotePrefix="0" xfId="0">
      <alignment horizontal="center" vertical="center"/>
    </xf>
    <xf numFmtId="0" fontId="3" fillId="2" borderId="0" applyAlignment="1" pivotButton="0" quotePrefix="0" xfId="0">
      <alignment horizontal="left" vertical="center" wrapText="1"/>
    </xf>
    <xf numFmtId="0" fontId="0" fillId="0" borderId="0" pivotButton="0" quotePrefix="0" xfId="0"/>
    <xf numFmtId="0" fontId="1" fillId="2" borderId="0" applyAlignment="1" pivotButton="0" quotePrefix="0" xfId="0">
      <alignment horizontal="left" wrapText="1"/>
    </xf>
    <xf numFmtId="0" fontId="7" fillId="4" borderId="0" applyAlignment="1" pivotButton="0" quotePrefix="0" xfId="0">
      <alignment horizontal="left" vertical="center" wrapText="1"/>
    </xf>
    <xf numFmtId="0" fontId="6" fillId="4" borderId="0" applyAlignment="1" pivotButton="0" quotePrefix="0" xfId="0">
      <alignment horizontal="left" vertical="center" wrapText="1"/>
    </xf>
    <xf numFmtId="0" fontId="5" fillId="0" borderId="0" applyAlignment="1" pivotButton="0" quotePrefix="0" xfId="0">
      <alignment horizontal="left" vertical="center"/>
    </xf>
    <xf numFmtId="0" fontId="7" fillId="4" borderId="0" applyAlignment="1" pivotButton="0" quotePrefix="0" xfId="0">
      <alignment horizontal="left" vertical="top" wrapText="1"/>
    </xf>
    <xf numFmtId="0" fontId="8" fillId="2" borderId="0" applyAlignment="1" pivotButton="0" quotePrefix="0" xfId="0">
      <alignment horizontal="center" vertical="center" wrapText="1"/>
    </xf>
    <xf numFmtId="0" fontId="4" fillId="2" borderId="0" applyAlignment="1" pivotButton="0" quotePrefix="0" xfId="0">
      <alignment horizontal="left" vertical="center" wrapText="1"/>
    </xf>
    <xf numFmtId="0" fontId="2" fillId="2" borderId="0" applyAlignment="1" pivotButton="0" quotePrefix="0" xfId="0">
      <alignment horizontal="left" vertical="center" wrapText="1"/>
    </xf>
    <xf numFmtId="0" fontId="11" fillId="6" borderId="0" applyAlignment="1" pivotButton="0" quotePrefix="0" xfId="0">
      <alignment horizontal="left" vertical="center" indent="1"/>
    </xf>
    <xf numFmtId="0" fontId="0" fillId="6" borderId="0" pivotButton="0" quotePrefix="0" xfId="0"/>
    <xf numFmtId="0" fontId="12" fillId="7" borderId="1" applyAlignment="1" pivotButton="0" quotePrefix="0" xfId="0">
      <alignment horizontal="left" vertical="center" indent="1"/>
    </xf>
    <xf numFmtId="0" fontId="0" fillId="7" borderId="2" pivotButton="0" quotePrefix="0" xfId="0"/>
    <xf numFmtId="0" fontId="0" fillId="7" borderId="3" pivotButton="0" quotePrefix="0" xfId="0"/>
    <xf numFmtId="0" fontId="14" fillId="0" borderId="1" applyAlignment="1" pivotButton="0" quotePrefix="0" xfId="0">
      <alignment horizontal="left" vertical="center" wrapText="1" indent="1"/>
    </xf>
    <xf numFmtId="0" fontId="0" fillId="0" borderId="2" pivotButton="0" quotePrefix="0" xfId="0"/>
    <xf numFmtId="0" fontId="0" fillId="0" borderId="3" pivotButton="0" quotePrefix="0" xfId="0"/>
    <xf numFmtId="0" fontId="9" fillId="5" borderId="0" applyAlignment="1" pivotButton="0" quotePrefix="0" xfId="0">
      <alignment horizontal="left" vertical="center" wrapText="1" indent="1"/>
    </xf>
    <xf numFmtId="0" fontId="0" fillId="5" borderId="0" pivotButton="0" quotePrefix="0" xfId="0"/>
    <xf numFmtId="0" fontId="12" fillId="7" borderId="0" applyAlignment="1" pivotButton="0" quotePrefix="0" xfId="0">
      <alignment horizontal="left" vertical="center" indent="1"/>
    </xf>
    <xf numFmtId="0" fontId="0" fillId="7" borderId="0" pivotButton="0" quotePrefix="0" xfId="0"/>
    <xf numFmtId="0" fontId="10" fillId="5" borderId="0" applyAlignment="1" pivotButton="0" quotePrefix="0" xfId="0">
      <alignment horizontal="left" vertical="center" wrapText="1" indent="1"/>
    </xf>
    <xf numFmtId="0" fontId="14" fillId="11" borderId="1" applyAlignment="1" pivotButton="0" quotePrefix="0" xfId="0">
      <alignment horizontal="left" vertical="center" wrapText="1" indent="1"/>
    </xf>
    <xf numFmtId="0" fontId="0" fillId="11" borderId="2" pivotButton="0" quotePrefix="0" xfId="0"/>
    <xf numFmtId="0" fontId="0" fillId="11" borderId="3" pivotButton="0" quotePrefix="0" xfId="0"/>
    <xf numFmtId="0" fontId="12" fillId="7" borderId="4" applyAlignment="1" pivotButton="0" quotePrefix="0" xfId="0">
      <alignment horizontal="center" vertical="center" wrapText="1"/>
    </xf>
    <xf numFmtId="0" fontId="12" fillId="7" borderId="2" applyAlignment="1" pivotButton="0" quotePrefix="0" xfId="0">
      <alignment horizontal="center" vertical="center" wrapText="1"/>
    </xf>
    <xf numFmtId="0" fontId="12" fillId="7" borderId="3" applyAlignment="1" pivotButton="0" quotePrefix="0" xfId="0">
      <alignment horizontal="center" vertical="center" wrapText="1"/>
    </xf>
    <xf numFmtId="0" fontId="12" fillId="7" borderId="1" applyAlignment="1" pivotButton="0" quotePrefix="0" xfId="0">
      <alignment horizontal="center" vertical="center" wrapText="1"/>
    </xf>
    <xf numFmtId="165" fontId="13" fillId="8" borderId="1" applyAlignment="1" pivotButton="0" quotePrefix="0" xfId="0">
      <alignment horizontal="right" vertical="center"/>
    </xf>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jpeg" Id="rId1"/></Relationships>
</file>

<file path=xl/drawings/drawing1.xml><?xml version="1.0" encoding="utf-8"?>
<wsDr xmlns="http://schemas.openxmlformats.org/drawingml/2006/spreadsheetDrawing">
  <oneCellAnchor>
    <from>
      <col>1</col>
      <colOff>0</colOff>
      <row>1</row>
      <rowOff>0</rowOff>
    </from>
    <ext cx="1143000" cy="1143000"/>
    <pic>
      <nvPicPr>
        <cNvPr id="2"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FF102A24"/>
    <outlinePr summaryBelow="1" summaryRight="1"/>
    <pageSetUpPr fitToPage="1"/>
  </sheetPr>
  <dimension ref="B2:M26"/>
  <sheetViews>
    <sheetView showGridLines="0" workbookViewId="0">
      <selection activeCell="A1" sqref="A1"/>
    </sheetView>
  </sheetViews>
  <sheetFormatPr baseColWidth="10" defaultColWidth="8.83203125" defaultRowHeight="15"/>
  <cols>
    <col width="2.5" customWidth="1" style="17" min="1" max="1"/>
    <col width="11.5" customWidth="1" style="17" min="2" max="13"/>
    <col width="2.5" customWidth="1" style="17" min="14" max="14"/>
  </cols>
  <sheetData>
    <row r="2" ht="18" customHeight="1" s="17">
      <c r="B2" s="1" t="n"/>
      <c r="C2" s="1" t="n"/>
      <c r="D2" s="1" t="n"/>
      <c r="E2" s="18" t="inlineStr">
        <is>
          <t>EARLY LIFE INVESTMENTS, LLC</t>
        </is>
      </c>
    </row>
    <row r="3" ht="18" customHeight="1" s="17">
      <c r="B3" s="1" t="n"/>
      <c r="C3" s="1" t="n"/>
      <c r="D3" s="1" t="n"/>
    </row>
    <row r="4" ht="18" customHeight="1" s="17">
      <c r="B4" s="1" t="n"/>
      <c r="C4" s="1" t="n"/>
      <c r="D4" s="1" t="n"/>
      <c r="E4" s="25" t="inlineStr">
        <is>
          <t>A Family Financial Head Start</t>
        </is>
      </c>
    </row>
    <row r="5" ht="18" customHeight="1" s="17">
      <c r="B5" s="1" t="n"/>
      <c r="C5" s="1" t="n"/>
      <c r="D5" s="1" t="n"/>
    </row>
    <row r="6" ht="18" customHeight="1" s="17">
      <c r="B6" s="1" t="n"/>
      <c r="C6" s="1" t="n"/>
      <c r="D6" s="1" t="n"/>
      <c r="E6" s="16" t="inlineStr">
        <is>
          <t>Preparing for Your Financial Future, Today</t>
        </is>
      </c>
    </row>
    <row r="7" ht="18" customHeight="1" s="17">
      <c r="B7" s="1" t="n"/>
      <c r="C7" s="1" t="n"/>
      <c r="D7" s="1" t="n"/>
    </row>
    <row r="8" ht="18" customHeight="1" s="17">
      <c r="B8" s="1" t="n"/>
      <c r="C8" s="1" t="n"/>
      <c r="D8" s="1" t="n"/>
      <c r="E8" s="24" t="inlineStr">
        <is>
          <t>www.EarlyLifeInvestments.com</t>
        </is>
      </c>
    </row>
    <row r="9" ht="18" customHeight="1" s="17">
      <c r="B9" s="1" t="n"/>
      <c r="C9" s="1" t="n"/>
      <c r="D9" s="1" t="n"/>
    </row>
    <row r="10" ht="4" customHeight="1" s="17">
      <c r="B10" s="2" t="n"/>
      <c r="C10" s="2" t="n"/>
      <c r="D10" s="2" t="n"/>
      <c r="E10" s="2" t="n"/>
      <c r="F10" s="2" t="n"/>
      <c r="G10" s="2" t="n"/>
      <c r="H10" s="2" t="n"/>
      <c r="I10" s="2" t="n"/>
      <c r="J10" s="2" t="n"/>
      <c r="K10" s="2" t="n"/>
      <c r="L10" s="2" t="n"/>
      <c r="M10" s="2" t="n"/>
    </row>
    <row r="11" ht="6" customHeight="1" s="17"/>
    <row r="12" ht="20" customHeight="1" s="17">
      <c r="B12" s="21" t="inlineStr">
        <is>
          <t>OUR MISSION</t>
        </is>
      </c>
    </row>
    <row r="13" ht="20" customHeight="1" s="17">
      <c r="B13" s="20" t="inlineStr">
        <is>
          <t>Helping families build multi-generational financial security through education, practical tools, and honest writing. Practical, no-jargon guidance for parents, teens, and young adults — written by one parent for the rest of us — so the next generation starts ahead.</t>
        </is>
      </c>
    </row>
    <row r="14" ht="20" customHeight="1" s="17"/>
    <row r="15" ht="20" customHeight="1" s="17"/>
    <row r="16" ht="8" customHeight="1" s="17"/>
    <row r="17" ht="20" customHeight="1" s="17">
      <c r="B17" s="21" t="inlineStr">
        <is>
          <t>CONNECT WITH US</t>
        </is>
      </c>
    </row>
    <row r="18" ht="18" customHeight="1" s="17">
      <c r="B18" s="19" t="inlineStr">
        <is>
          <t>X / Twitter:  @EarlyLifeInvest          Instagram:  @earlylifeinvestments</t>
        </is>
      </c>
    </row>
    <row r="19" ht="18" customHeight="1" s="17">
      <c r="B19" s="19" t="inlineStr">
        <is>
          <t>Facebook:  facebook.com/EarlyLifeInvestments          Web:  EarlyLifeInvestments.com</t>
        </is>
      </c>
    </row>
    <row r="20" ht="8" customHeight="1" s="17"/>
    <row r="21" ht="20" customHeight="1" s="17">
      <c r="B21" s="21" t="inlineStr">
        <is>
          <t>HASHTAGS FOR PUBLISHING</t>
        </is>
      </c>
    </row>
    <row r="22" ht="18" customHeight="1" s="17">
      <c r="B22" s="22" t="inlineStr">
        <is>
          <t>#EarlyLifeInvestments  #FamilyFinance  #FinancialHeadStart  #MoneyHabits  #InvestEarly  #FinancialLiteracy  #GenerationalWealth  #RothIRA  #529Plan  #PersonalFinance  #BudgetingTips  #TeachKidsMoney  #CompoundInterest  #DebtFreeJourney  #FinancialFreedom  #SmartMoney  #SaveEarly</t>
        </is>
      </c>
    </row>
    <row r="23" ht="18" customHeight="1" s="17"/>
    <row r="24" ht="18" customHeight="1" s="17"/>
    <row r="25" ht="6" customHeight="1" s="17"/>
    <row r="26" ht="22" customHeight="1" s="17">
      <c r="B26" s="23" t="inlineStr">
        <is>
          <t>© 2022–2026 Early Life Investments, LLC — Est. 2026  ·  Providing your family with a financial head start.</t>
        </is>
      </c>
    </row>
  </sheetData>
  <sheetProtection selectLockedCells="0" selectUnlockedCells="0" sheet="1" objects="0" insertRows="1" insertHyperlinks="1" autoFilter="1" scenarios="0" formatColumns="1" deleteColumns="1" insertColumns="1" pivotTables="1" deleteRows="1" formatCells="1" formatRows="1" sort="1"/>
  <mergeCells count="12">
    <mergeCell ref="E6:M7"/>
    <mergeCell ref="E2:M3"/>
    <mergeCell ref="B19:M19"/>
    <mergeCell ref="B12:M12"/>
    <mergeCell ref="B26:M26"/>
    <mergeCell ref="B22:M24"/>
    <mergeCell ref="B17:M17"/>
    <mergeCell ref="B18:M18"/>
    <mergeCell ref="E8:M9"/>
    <mergeCell ref="B21:M21"/>
    <mergeCell ref="B13:M15"/>
    <mergeCell ref="E4:M5"/>
  </mergeCells>
  <pageMargins left="0.75" right="0.75" top="1" bottom="1" header="0.5" footer="0.5"/>
  <pageSetup orientation="landscape"/>
  <drawing xmlns:r="http://schemas.openxmlformats.org/officeDocument/2006/relationships" r:id="rId1"/>
</worksheet>
</file>

<file path=xl/worksheets/sheet2.xml><?xml version="1.0" encoding="utf-8"?>
<worksheet xmlns="http://schemas.openxmlformats.org/spreadsheetml/2006/main">
  <sheetPr>
    <tabColor rgb="FF102A24"/>
    <outlinePr summaryBelow="1" summaryRight="1"/>
    <pageSetUpPr/>
  </sheetPr>
  <dimension ref="B1:J132"/>
  <sheetViews>
    <sheetView showGridLines="0" workbookViewId="0">
      <pane xSplit="1" ySplit="24" topLeftCell="B39" activePane="bottomRight" state="frozen"/>
      <selection pane="topRight" activeCell="A1" sqref="A1"/>
      <selection pane="bottomLeft" activeCell="A1" sqref="A1"/>
      <selection pane="bottomRight" activeCell="I24" sqref="I24"/>
    </sheetView>
  </sheetViews>
  <sheetFormatPr baseColWidth="10" defaultColWidth="8.83203125" defaultRowHeight="15"/>
  <cols>
    <col width="2.5" customWidth="1" style="17" min="1" max="1"/>
    <col width="13" customWidth="1" style="17" min="2" max="2"/>
    <col width="26" customWidth="1" style="17" min="3" max="3"/>
    <col width="34" customWidth="1" style="17" min="4" max="4"/>
    <col width="14" customWidth="1" style="17" min="5" max="5"/>
    <col width="16" customWidth="1" style="17" min="6" max="6"/>
    <col width="18" customWidth="1" style="17" min="7" max="8"/>
    <col width="16" customWidth="1" style="17" min="9" max="9"/>
    <col width="30" customWidth="1" style="17" min="10" max="10"/>
  </cols>
  <sheetData>
    <row r="1" ht="30" customHeight="1" s="17">
      <c r="B1" s="34" t="inlineStr">
        <is>
          <t>Disclaimer: This HSA Contribution and Reimbursement Log is provided by Early Life Investments for general educational and planning purposes only. It is not intended to provide personalized financial, legal, tax, credit, insurance, medical-billing, or investment advice.</t>
        </is>
      </c>
    </row>
    <row r="2" ht="4" customHeight="1" s="17"/>
    <row r="3" ht="30" customHeight="1" s="17">
      <c r="B3" s="38" t="inlineStr">
        <is>
          <t>The calculations in this workbook are estimates based on the information entered by the user. Contribution limits, catch-up amounts, eligibility rules and what counts as a qualified medical expense are set by the IRS and change from year to year. Enter the current limit yourself and confirm it against IRS Publication 969 before relying on the remaining-room figure.</t>
        </is>
      </c>
    </row>
    <row r="4" ht="4" customHeight="1" s="17"/>
    <row r="5" ht="30" customHeight="1" s="17">
      <c r="B5" s="38" t="inlineStr">
        <is>
          <t>Before making decisions based on this workbook, verify all figures directly with your lender, servicer, insurer, plan administrator, employer, taxing authority, or a qualified professional.</t>
        </is>
      </c>
    </row>
    <row r="6" ht="4" customHeight="1" s="17"/>
    <row r="7" ht="30" customHeight="1" s="17">
      <c r="B7" s="38" t="inlineStr">
        <is>
          <t>Early Life Investments, its owner, and any related materials are not responsible for errors, omissions, data-entry mistakes, calculation differences, financial losses, or other consequences resulting from use of this workbook.</t>
        </is>
      </c>
    </row>
    <row r="8" ht="4" customHeight="1" s="17"/>
    <row r="9" ht="30" customHeight="1" s="17">
      <c r="B9" s="38" t="inlineStr">
        <is>
          <t>Use this workbook as an educational planning tool, not as a substitute for professional advice. The user is responsible for ensuring all values, both input and calculated, are correct.</t>
        </is>
      </c>
    </row>
    <row r="10" ht="4" customHeight="1" s="17"/>
    <row r="11" ht="26" customHeight="1" s="17">
      <c r="B11" s="26" t="inlineStr">
        <is>
          <t>Contributions and withdrawals</t>
        </is>
      </c>
    </row>
    <row r="13" ht="19" customHeight="1" s="17">
      <c r="B13" s="36" t="inlineStr">
        <is>
          <t>Annual limit check</t>
        </is>
      </c>
    </row>
    <row r="14" ht="19" customHeight="1" s="17">
      <c r="B14" s="28" t="inlineStr">
        <is>
          <t>Tax year</t>
        </is>
      </c>
      <c r="C14" s="32" t="n"/>
      <c r="D14" s="33" t="n"/>
      <c r="E14" s="4" t="n">
        <v>2026</v>
      </c>
      <c r="F14" s="31" t="inlineStr">
        <is>
          <t>Every figure in this block follows from this year.</t>
        </is>
      </c>
      <c r="G14" s="32" t="n"/>
      <c r="H14" s="32" t="n"/>
      <c r="I14" s="32" t="n"/>
      <c r="J14" s="33" t="n"/>
    </row>
    <row r="15" ht="19" customHeight="1" s="17">
      <c r="B15" s="28" t="inlineStr">
        <is>
          <t>IRS contribution limit for your coverage tier</t>
        </is>
      </c>
      <c r="C15" s="32" t="n"/>
      <c r="D15" s="33" t="n"/>
      <c r="E15" s="6" t="n"/>
      <c r="F15" s="31" t="inlineStr">
        <is>
          <t>Self-only and family limits differ. Look up the current year and enter it here.</t>
        </is>
      </c>
      <c r="G15" s="32" t="n"/>
      <c r="H15" s="32" t="n"/>
      <c r="I15" s="32" t="n"/>
      <c r="J15" s="33" t="n"/>
    </row>
    <row r="16" ht="19" customHeight="1" s="17">
      <c r="B16" s="28" t="inlineStr">
        <is>
          <t>Catch-up contribution if you are 55 or older</t>
        </is>
      </c>
      <c r="C16" s="32" t="n"/>
      <c r="D16" s="33" t="n"/>
      <c r="E16" s="6" t="n">
        <v>0</v>
      </c>
      <c r="F16" s="31" t="inlineStr">
        <is>
          <t>Each spouse aged 55+ needs their own HSA to use their own catch-up.</t>
        </is>
      </c>
      <c r="G16" s="32" t="n"/>
      <c r="H16" s="32" t="n"/>
      <c r="I16" s="32" t="n"/>
      <c r="J16" s="33" t="n"/>
    </row>
    <row r="17" ht="19" customHeight="1" s="17">
      <c r="B17" s="28" t="inlineStr">
        <is>
          <t>Total you may contribute this year</t>
        </is>
      </c>
      <c r="C17" s="32" t="n"/>
      <c r="D17" s="33" t="n"/>
      <c r="E17" s="7">
        <f>IF(E15="","",E15+E16)</f>
        <v/>
      </c>
      <c r="F17" s="31" t="inlineStr">
        <is>
          <t>IRS limit plus any catch-up amount.</t>
        </is>
      </c>
      <c r="G17" s="32" t="n"/>
      <c r="H17" s="32" t="n"/>
      <c r="I17" s="32" t="n"/>
      <c r="J17" s="33" t="n"/>
    </row>
    <row r="18" ht="19" customHeight="1" s="17">
      <c r="B18" s="28" t="inlineStr">
        <is>
          <t>Your contributions this year</t>
        </is>
      </c>
      <c r="C18" s="32" t="n"/>
      <c r="D18" s="33" t="n"/>
      <c r="E18" s="8">
        <f>SUMIFS($E$25:$E$128,$C$25:$C$128,"Participant contribution",$B$25:$B$128,"&gt;="&amp;DATE($E$14,1,1),$B$25:$B$128,"&lt;="&amp;DATE($E$14,12,31))</f>
        <v/>
      </c>
      <c r="F18" s="31" t="inlineStr">
        <is>
          <t>Payroll and direct contributions you made.</t>
        </is>
      </c>
      <c r="G18" s="32" t="n"/>
      <c r="H18" s="32" t="n"/>
      <c r="I18" s="32" t="n"/>
      <c r="J18" s="33" t="n"/>
    </row>
    <row r="19" ht="19" customHeight="1" s="17">
      <c r="B19" s="28" t="inlineStr">
        <is>
          <t>Employer contributions this year</t>
        </is>
      </c>
      <c r="C19" s="32" t="n"/>
      <c r="D19" s="33" t="n"/>
      <c r="E19" s="8">
        <f>SUMIFS($E$25:$E$128,$C$25:$C$128,"Employer contribution",$B$25:$B$128,"&gt;="&amp;DATE($E$14,1,1),$B$25:$B$128,"&lt;="&amp;DATE($E$14,12,31))</f>
        <v/>
      </c>
      <c r="F19" s="31" t="inlineStr">
        <is>
          <t>Employer money counts against the same limit. This is the line people miss.</t>
        </is>
      </c>
      <c r="G19" s="32" t="n"/>
      <c r="H19" s="32" t="n"/>
      <c r="I19" s="32" t="n"/>
      <c r="J19" s="33" t="n"/>
    </row>
    <row r="20" ht="19" customHeight="1" s="17">
      <c r="B20" s="28" t="inlineStr">
        <is>
          <t>Total contributed this year</t>
        </is>
      </c>
      <c r="C20" s="32" t="n"/>
      <c r="D20" s="33" t="n"/>
      <c r="E20" s="8">
        <f>E18+E19</f>
        <v/>
      </c>
      <c r="F20" s="31" t="inlineStr">
        <is>
          <t>Yours plus the employer's.</t>
        </is>
      </c>
      <c r="G20" s="32" t="n"/>
      <c r="H20" s="32" t="n"/>
      <c r="I20" s="32" t="n"/>
      <c r="J20" s="33" t="n"/>
    </row>
    <row r="21" ht="19" customHeight="1" s="17">
      <c r="B21" s="28" t="inlineStr">
        <is>
          <t>REMAINING ROOM</t>
        </is>
      </c>
      <c r="C21" s="32" t="n"/>
      <c r="D21" s="33" t="n"/>
      <c r="E21" s="7">
        <f>IF(E15="","",E17-E20)</f>
        <v/>
      </c>
      <c r="F21" s="31" t="inlineStr">
        <is>
          <t>What you may still contribute before the tax-filing deadline.</t>
        </is>
      </c>
      <c r="G21" s="32" t="n"/>
      <c r="H21" s="32" t="n"/>
      <c r="I21" s="32" t="n"/>
      <c r="J21" s="33" t="n"/>
    </row>
    <row r="22" ht="19" customHeight="1" s="17">
      <c r="B22" s="28" t="inlineStr">
        <is>
          <t>Status</t>
        </is>
      </c>
      <c r="C22" s="32" t="n"/>
      <c r="D22" s="33" t="n"/>
      <c r="E22" s="45">
        <f>IF(E15="","Enter this year's IRS limit above",IF(E20&gt;E17,"OVER THE LIMIT — correct before the filing deadline",IF(E20=E17,"At the limit","Room remaining")))</f>
        <v/>
      </c>
      <c r="F22" s="32" t="n"/>
      <c r="G22" s="32" t="n"/>
      <c r="H22" s="32" t="n"/>
      <c r="I22" s="32" t="n"/>
      <c r="J22" s="33" t="n"/>
    </row>
    <row r="24" ht="60" customHeight="1" s="17">
      <c r="B24" s="9" t="inlineStr">
        <is>
          <t>Date</t>
        </is>
      </c>
      <c r="C24" s="9" t="inlineStr">
        <is>
          <t>Type</t>
        </is>
      </c>
      <c r="D24" s="9" t="inlineStr">
        <is>
          <t>Description</t>
        </is>
      </c>
      <c r="E24" s="9" t="inlineStr">
        <is>
          <t>Amount</t>
        </is>
      </c>
      <c r="F24" s="9" t="inlineStr">
        <is>
          <t>Running balance</t>
        </is>
      </c>
      <c r="G24" s="9" t="inlineStr">
        <is>
          <t>Your contributions to date</t>
        </is>
      </c>
      <c r="H24" s="9" t="inlineStr">
        <is>
          <t>Employer contributions to date</t>
        </is>
      </c>
      <c r="I24" s="9" t="inlineStr">
        <is>
          <t>Interest / Dividends to date</t>
        </is>
      </c>
      <c r="J24" s="9" t="inlineStr">
        <is>
          <t>Notes</t>
        </is>
      </c>
    </row>
    <row r="25" ht="19" customHeight="1" s="17">
      <c r="B25" s="46" t="n">
        <v>46031</v>
      </c>
      <c r="C25" s="11" t="inlineStr">
        <is>
          <t>Employer contribution</t>
        </is>
      </c>
      <c r="D25" s="11" t="inlineStr">
        <is>
          <t>Annual employer seed</t>
        </is>
      </c>
      <c r="E25" s="6" t="n">
        <v>750</v>
      </c>
      <c r="F25" s="8">
        <f>IF(B25="","",SUM($E$25:E25))</f>
        <v/>
      </c>
      <c r="G25" s="8">
        <f>IF(B25="","",SUMIF($C$25:C25,"Participant contribution",$E$25:E25))</f>
        <v/>
      </c>
      <c r="H25" s="8">
        <f>IF(B25="","",SUMIF($C$25:C25,"Employer contribution",$E$25:E25))</f>
        <v/>
      </c>
      <c r="I25" s="8">
        <f>IF(B25="","",SUMIF($C$25:C25,"Interest or earnings",$E$25:E25))</f>
        <v/>
      </c>
      <c r="J25" s="12" t="n"/>
    </row>
    <row r="26" ht="19" customHeight="1" s="17">
      <c r="B26" s="46" t="n">
        <v>46038</v>
      </c>
      <c r="C26" s="11" t="inlineStr">
        <is>
          <t>Participant contribution</t>
        </is>
      </c>
      <c r="D26" s="11" t="inlineStr">
        <is>
          <t>Payroll contribution</t>
        </is>
      </c>
      <c r="E26" s="6" t="n">
        <v>275</v>
      </c>
      <c r="F26" s="8">
        <f>IF(B26="","",SUM($E$25:E26))</f>
        <v/>
      </c>
      <c r="G26" s="8">
        <f>IF(B26="","",SUMIF($C$25:C26,"Participant contribution",$E$25:E26))</f>
        <v/>
      </c>
      <c r="H26" s="8">
        <f>IF(B26="","",SUMIF($C$25:C26,"Employer contribution",$E$25:E26))</f>
        <v/>
      </c>
      <c r="I26" s="8">
        <f>IF(B26="","",SUMIF($C$25:C26,"Interest or earnings",$E$25:E26))</f>
        <v/>
      </c>
      <c r="J26" s="12" t="n"/>
    </row>
    <row r="27" ht="19" customHeight="1" s="17">
      <c r="B27" s="46" t="n">
        <v>46053</v>
      </c>
      <c r="C27" s="11" t="inlineStr">
        <is>
          <t>Interest or earnings</t>
        </is>
      </c>
      <c r="D27" s="11" t="inlineStr">
        <is>
          <t>Monthly interest</t>
        </is>
      </c>
      <c r="E27" s="6" t="n">
        <v>1.42</v>
      </c>
      <c r="F27" s="8">
        <f>IF(B27="","",SUM($E$25:E27))</f>
        <v/>
      </c>
      <c r="G27" s="8">
        <f>IF(B27="","",SUMIF($C$25:C27,"Participant contribution",$E$25:E27))</f>
        <v/>
      </c>
      <c r="H27" s="8">
        <f>IF(B27="","",SUMIF($C$25:C27,"Employer contribution",$E$25:E27))</f>
        <v/>
      </c>
      <c r="I27" s="8">
        <f>IF(B27="","",SUMIF($C$25:C27,"Interest or earnings",$E$25:E27))</f>
        <v/>
      </c>
      <c r="J27" s="12" t="n"/>
    </row>
    <row r="28" ht="19" customHeight="1" s="17">
      <c r="B28" s="46" t="n">
        <v>46066</v>
      </c>
      <c r="C28" s="11" t="inlineStr">
        <is>
          <t>Participant contribution</t>
        </is>
      </c>
      <c r="D28" s="11" t="inlineStr">
        <is>
          <t>Payroll contribution</t>
        </is>
      </c>
      <c r="E28" s="6" t="n">
        <v>275</v>
      </c>
      <c r="F28" s="8">
        <f>IF(B28="","",SUM($E$25:E28))</f>
        <v/>
      </c>
      <c r="G28" s="8">
        <f>IF(B28="","",SUMIF($C$25:C28,"Participant contribution",$E$25:E28))</f>
        <v/>
      </c>
      <c r="H28" s="8">
        <f>IF(B28="","",SUMIF($C$25:C28,"Employer contribution",$E$25:E28))</f>
        <v/>
      </c>
      <c r="I28" s="8">
        <f>IF(B28="","",SUMIF($C$25:C28,"Interest or earnings",$E$25:E28))</f>
        <v/>
      </c>
      <c r="J28" s="12" t="n"/>
    </row>
    <row r="29" ht="19" customHeight="1" s="17">
      <c r="B29" s="46" t="n">
        <v>46073</v>
      </c>
      <c r="C29" s="11" t="inlineStr">
        <is>
          <t>Qualified withdrawal</t>
        </is>
      </c>
      <c r="D29" s="11" t="inlineStr">
        <is>
          <t>Imaging center — paid with HSA card</t>
        </is>
      </c>
      <c r="E29" s="6" t="n">
        <v>-371.7</v>
      </c>
      <c r="F29" s="8">
        <f>IF(B29="","",SUM($E$25:E29))</f>
        <v/>
      </c>
      <c r="G29" s="8">
        <f>IF(B29="","",SUMIF($C$25:C29,"Participant contribution",$E$25:E29))</f>
        <v/>
      </c>
      <c r="H29" s="8">
        <f>IF(B29="","",SUMIF($C$25:C29,"Employer contribution",$E$25:E29))</f>
        <v/>
      </c>
      <c r="I29" s="8">
        <f>IF(B29="","",SUMIF($C$25:C29,"Interest or earnings",$E$25:E29))</f>
        <v/>
      </c>
      <c r="J29" s="12" t="inlineStr">
        <is>
          <t>Matches the 02/03 claim.</t>
        </is>
      </c>
    </row>
    <row r="30" ht="19" customHeight="1" s="17">
      <c r="B30" s="46" t="n">
        <v>46081</v>
      </c>
      <c r="C30" s="11" t="inlineStr">
        <is>
          <t>Interest or earnings</t>
        </is>
      </c>
      <c r="D30" s="11" t="inlineStr">
        <is>
          <t>Monthly interest</t>
        </is>
      </c>
      <c r="E30" s="6" t="n">
        <v>1.58</v>
      </c>
      <c r="F30" s="8">
        <f>IF(B30="","",SUM($E$25:E30))</f>
        <v/>
      </c>
      <c r="G30" s="8">
        <f>IF(B30="","",SUMIF($C$25:C30,"Participant contribution",$E$25:E30))</f>
        <v/>
      </c>
      <c r="H30" s="8">
        <f>IF(B30="","",SUMIF($C$25:C30,"Employer contribution",$E$25:E30))</f>
        <v/>
      </c>
      <c r="I30" s="8">
        <f>IF(B30="","",SUMIF($C$25:C30,"Interest or earnings",$E$25:E30))</f>
        <v/>
      </c>
      <c r="J30" s="12" t="n"/>
    </row>
    <row r="31" ht="19" customHeight="1" s="17">
      <c r="B31" s="46" t="n">
        <v>46094</v>
      </c>
      <c r="C31" s="11" t="inlineStr">
        <is>
          <t>Participant contribution</t>
        </is>
      </c>
      <c r="D31" s="11" t="inlineStr">
        <is>
          <t>Payroll contribution</t>
        </is>
      </c>
      <c r="E31" s="6" t="n">
        <v>275</v>
      </c>
      <c r="F31" s="8">
        <f>IF(B31="","",SUM($E$25:E31))</f>
        <v/>
      </c>
      <c r="G31" s="8">
        <f>IF(B31="","",SUMIF($C$25:C31,"Participant contribution",$E$25:E31))</f>
        <v/>
      </c>
      <c r="H31" s="8">
        <f>IF(B31="","",SUMIF($C$25:C31,"Employer contribution",$E$25:E31))</f>
        <v/>
      </c>
      <c r="I31" s="8">
        <f>IF(B31="","",SUMIF($C$25:C31,"Interest or earnings",$E$25:E31))</f>
        <v/>
      </c>
      <c r="J31" s="12" t="n"/>
    </row>
    <row r="32" ht="19" customHeight="1" s="17">
      <c r="B32" s="46" t="n">
        <v>46108</v>
      </c>
      <c r="C32" s="11" t="inlineStr">
        <is>
          <t>Participant contribution</t>
        </is>
      </c>
      <c r="D32" s="11" t="inlineStr">
        <is>
          <t>Payroll contribution</t>
        </is>
      </c>
      <c r="E32" s="6" t="n">
        <v>275</v>
      </c>
      <c r="F32" s="8">
        <f>IF(B32="","",SUM($E$25:E32))</f>
        <v/>
      </c>
      <c r="G32" s="8">
        <f>IF(B32="","",SUMIF($C$25:C32,"Participant contribution",$E$25:E32))</f>
        <v/>
      </c>
      <c r="H32" s="8">
        <f>IF(B32="","",SUMIF($C$25:C32,"Employer contribution",$E$25:E32))</f>
        <v/>
      </c>
      <c r="I32" s="8">
        <f>IF(B32="","",SUMIF($C$25:C32,"Interest or earnings",$E$25:E32))</f>
        <v/>
      </c>
      <c r="J32" s="12" t="n"/>
    </row>
    <row r="33" ht="19" customHeight="1" s="17">
      <c r="B33" s="46" t="n">
        <v>46112</v>
      </c>
      <c r="C33" s="11" t="inlineStr">
        <is>
          <t>Interest or earnings</t>
        </is>
      </c>
      <c r="D33" s="11" t="inlineStr">
        <is>
          <t>Monthly interest</t>
        </is>
      </c>
      <c r="E33" s="6" t="n">
        <v>1.94</v>
      </c>
      <c r="F33" s="8">
        <f>IF(B33="","",SUM($E$25:E33))</f>
        <v/>
      </c>
      <c r="G33" s="8">
        <f>IF(B33="","",SUMIF($C$25:C33,"Participant contribution",$E$25:E33))</f>
        <v/>
      </c>
      <c r="H33" s="8">
        <f>IF(B33="","",SUMIF($C$25:C33,"Employer contribution",$E$25:E33))</f>
        <v/>
      </c>
      <c r="I33" s="8">
        <f>IF(B33="","",SUMIF($C$25:C33,"Interest or earnings",$E$25:E33))</f>
        <v/>
      </c>
      <c r="J33" s="12" t="n"/>
    </row>
    <row r="34" ht="19" customHeight="1" s="17">
      <c r="B34" s="46" t="n">
        <v>46122</v>
      </c>
      <c r="C34" s="11" t="inlineStr">
        <is>
          <t>Participant contribution</t>
        </is>
      </c>
      <c r="D34" s="11" t="inlineStr">
        <is>
          <t>Payroll contribution</t>
        </is>
      </c>
      <c r="E34" s="6" t="n">
        <v>275</v>
      </c>
      <c r="F34" s="8">
        <f>IF(B34="","",SUM($E$25:E34))</f>
        <v/>
      </c>
      <c r="G34" s="8">
        <f>IF(B34="","",SUMIF($C$25:C34,"Participant contribution",$E$25:E34))</f>
        <v/>
      </c>
      <c r="H34" s="8">
        <f>IF(B34="","",SUMIF($C$25:C34,"Employer contribution",$E$25:E34))</f>
        <v/>
      </c>
      <c r="I34" s="8">
        <f>IF(B34="","",SUMIF($C$25:C34,"Interest or earnings",$E$25:E34))</f>
        <v/>
      </c>
      <c r="J34" s="12" t="n"/>
    </row>
    <row r="35" ht="19" customHeight="1" s="17">
      <c r="B35" s="46" t="n">
        <v>46136</v>
      </c>
      <c r="C35" s="11" t="inlineStr">
        <is>
          <t>Participant contribution</t>
        </is>
      </c>
      <c r="D35" s="11" t="inlineStr">
        <is>
          <t>Payroll contribution</t>
        </is>
      </c>
      <c r="E35" s="6" t="n">
        <v>275</v>
      </c>
      <c r="F35" s="8">
        <f>IF(B35="","",SUM($E$25:E35))</f>
        <v/>
      </c>
      <c r="G35" s="8">
        <f>IF(B35="","",SUMIF($C$25:C35,"Participant contribution",$E$25:E35))</f>
        <v/>
      </c>
      <c r="H35" s="8">
        <f>IF(B35="","",SUMIF($C$25:C35,"Employer contribution",$E$25:E35))</f>
        <v/>
      </c>
      <c r="I35" s="8">
        <f>IF(B35="","",SUMIF($C$25:C35,"Interest or earnings",$E$25:E35))</f>
        <v/>
      </c>
      <c r="J35" s="12" t="n"/>
    </row>
    <row r="36" ht="19" customHeight="1" s="17">
      <c r="B36" s="46" t="n">
        <v>46150</v>
      </c>
      <c r="C36" s="11" t="inlineStr">
        <is>
          <t>Participant contribution</t>
        </is>
      </c>
      <c r="D36" s="11" t="inlineStr">
        <is>
          <t>Payroll contribution</t>
        </is>
      </c>
      <c r="E36" s="6" t="n">
        <v>275</v>
      </c>
      <c r="F36" s="8">
        <f>IF(B36="","",SUM($E$25:E36))</f>
        <v/>
      </c>
      <c r="G36" s="8">
        <f>IF(B36="","",SUMIF($C$25:C36,"Participant contribution",$E$25:E36))</f>
        <v/>
      </c>
      <c r="H36" s="8">
        <f>IF(B36="","",SUMIF($C$25:C36,"Employer contribution",$E$25:E36))</f>
        <v/>
      </c>
      <c r="I36" s="8">
        <f>IF(B36="","",SUMIF($C$25:C36,"Interest or earnings",$E$25:E36))</f>
        <v/>
      </c>
      <c r="J36" s="12" t="n"/>
    </row>
    <row r="37" ht="19" customHeight="1" s="17">
      <c r="B37" s="46" t="n">
        <v>46164</v>
      </c>
      <c r="C37" s="11" t="inlineStr">
        <is>
          <t>Participant contribution</t>
        </is>
      </c>
      <c r="D37" s="11" t="inlineStr">
        <is>
          <t>Payroll contribution</t>
        </is>
      </c>
      <c r="E37" s="6" t="n">
        <v>275</v>
      </c>
      <c r="F37" s="8">
        <f>IF(B37="","",SUM($E$25:E37))</f>
        <v/>
      </c>
      <c r="G37" s="8">
        <f>IF(B37="","",SUMIF($C$25:C37,"Participant contribution",$E$25:E37))</f>
        <v/>
      </c>
      <c r="H37" s="8">
        <f>IF(B37="","",SUMIF($C$25:C37,"Employer contribution",$E$25:E37))</f>
        <v/>
      </c>
      <c r="I37" s="8">
        <f>IF(B37="","",SUMIF($C$25:C37,"Interest or earnings",$E$25:E37))</f>
        <v/>
      </c>
      <c r="J37" s="12" t="n"/>
    </row>
    <row r="38" ht="19" customHeight="1" s="17">
      <c r="B38" s="46" t="n">
        <v>46178</v>
      </c>
      <c r="C38" s="11" t="inlineStr">
        <is>
          <t>Qualified withdrawal</t>
        </is>
      </c>
      <c r="D38" s="11" t="inlineStr">
        <is>
          <t>Mail-order pharmacy — paid with HSA card</t>
        </is>
      </c>
      <c r="E38" s="6" t="n">
        <v>-21.9</v>
      </c>
      <c r="F38" s="8">
        <f>IF(B38="","",SUM($E$25:E38))</f>
        <v/>
      </c>
      <c r="G38" s="8">
        <f>IF(B38="","",SUMIF($C$25:C38,"Participant contribution",$E$25:E38))</f>
        <v/>
      </c>
      <c r="H38" s="8">
        <f>IF(B38="","",SUMIF($C$25:C38,"Employer contribution",$E$25:E38))</f>
        <v/>
      </c>
      <c r="I38" s="8">
        <f>IF(B38="","",SUMIF($C$25:C38,"Interest or earnings",$E$25:E38))</f>
        <v/>
      </c>
      <c r="J38" s="12" t="n"/>
    </row>
    <row r="39" ht="19" customHeight="1" s="17">
      <c r="B39" s="46" t="n">
        <v>46192</v>
      </c>
      <c r="C39" s="11" t="inlineStr">
        <is>
          <t>Participant contribution</t>
        </is>
      </c>
      <c r="D39" s="11" t="inlineStr">
        <is>
          <t>Payroll contribution</t>
        </is>
      </c>
      <c r="E39" s="6" t="n">
        <v>275</v>
      </c>
      <c r="F39" s="8">
        <f>IF(B39="","",SUM($E$25:E39))</f>
        <v/>
      </c>
      <c r="G39" s="8">
        <f>IF(B39="","",SUMIF($C$25:C39,"Participant contribution",$E$25:E39))</f>
        <v/>
      </c>
      <c r="H39" s="8">
        <f>IF(B39="","",SUMIF($C$25:C39,"Employer contribution",$E$25:E39))</f>
        <v/>
      </c>
      <c r="I39" s="8">
        <f>IF(B39="","",SUMIF($C$25:C39,"Interest or earnings",$E$25:E39))</f>
        <v/>
      </c>
      <c r="J39" s="12" t="n"/>
    </row>
    <row r="40" ht="19" customHeight="1" s="17">
      <c r="B40" s="46" t="n">
        <v>46203</v>
      </c>
      <c r="C40" s="11" t="inlineStr">
        <is>
          <t>Interest or earnings</t>
        </is>
      </c>
      <c r="D40" s="11" t="inlineStr">
        <is>
          <t>Quarterly interest</t>
        </is>
      </c>
      <c r="E40" s="6" t="n">
        <v>6.2</v>
      </c>
      <c r="F40" s="8">
        <f>IF(B40="","",SUM($E$25:E40))</f>
        <v/>
      </c>
      <c r="G40" s="8">
        <f>IF(B40="","",SUMIF($C$25:C40,"Participant contribution",$E$25:E40))</f>
        <v/>
      </c>
      <c r="H40" s="8">
        <f>IF(B40="","",SUMIF($C$25:C40,"Employer contribution",$E$25:E40))</f>
        <v/>
      </c>
      <c r="I40" s="8">
        <f>IF(B40="","",SUMIF($C$25:C40,"Interest or earnings",$E$25:E40))</f>
        <v/>
      </c>
      <c r="J40" s="12" t="n"/>
    </row>
    <row r="41" ht="19" customHeight="1" s="17">
      <c r="B41" s="46" t="n">
        <v>46220</v>
      </c>
      <c r="C41" s="11" t="inlineStr">
        <is>
          <t>Participant contribution</t>
        </is>
      </c>
      <c r="D41" s="11" t="inlineStr">
        <is>
          <t>Payroll contribution</t>
        </is>
      </c>
      <c r="E41" s="6" t="n">
        <v>275</v>
      </c>
      <c r="F41" s="8">
        <f>IF(B41="","",SUM($E$25:E41))</f>
        <v/>
      </c>
      <c r="G41" s="8">
        <f>IF(B41="","",SUMIF($C$25:C41,"Participant contribution",$E$25:E41))</f>
        <v/>
      </c>
      <c r="H41" s="8">
        <f>IF(B41="","",SUMIF($C$25:C41,"Employer contribution",$E$25:E41))</f>
        <v/>
      </c>
      <c r="I41" s="8">
        <f>IF(B41="","",SUMIF($C$25:C41,"Interest or earnings",$E$25:E41))</f>
        <v/>
      </c>
      <c r="J41" s="12" t="n"/>
    </row>
    <row r="42" ht="19" customHeight="1" s="17">
      <c r="B42" s="46" t="n">
        <v>46227</v>
      </c>
      <c r="C42" s="11" t="inlineStr">
        <is>
          <t>Qualified withdrawal</t>
        </is>
      </c>
      <c r="D42" s="11" t="inlineStr">
        <is>
          <t>Physical therapy — paid with HSA card</t>
        </is>
      </c>
      <c r="E42" s="6" t="n">
        <v>-111.6</v>
      </c>
      <c r="F42" s="8">
        <f>IF(B42="","",SUM($E$25:E42))</f>
        <v/>
      </c>
      <c r="G42" s="8">
        <f>IF(B42="","",SUMIF($C$25:C42,"Participant contribution",$E$25:E42))</f>
        <v/>
      </c>
      <c r="H42" s="8">
        <f>IF(B42="","",SUMIF($C$25:C42,"Employer contribution",$E$25:E42))</f>
        <v/>
      </c>
      <c r="I42" s="8">
        <f>IF(B42="","",SUMIF($C$25:C42,"Interest or earnings",$E$25:E42))</f>
        <v/>
      </c>
      <c r="J42" s="12" t="n"/>
    </row>
    <row r="43" ht="19" customHeight="1" s="17">
      <c r="B43" s="46" t="n">
        <v>46234</v>
      </c>
      <c r="C43" s="11" t="inlineStr">
        <is>
          <t>Participant contribution</t>
        </is>
      </c>
      <c r="D43" s="11" t="inlineStr">
        <is>
          <t>Payroll contribution</t>
        </is>
      </c>
      <c r="E43" s="6" t="n">
        <v>275</v>
      </c>
      <c r="F43" s="8">
        <f>IF(B43="","",SUM($E$25:E43))</f>
        <v/>
      </c>
      <c r="G43" s="8">
        <f>IF(B43="","",SUMIF($C$25:C43,"Participant contribution",$E$25:E43))</f>
        <v/>
      </c>
      <c r="H43" s="8">
        <f>IF(B43="","",SUMIF($C$25:C43,"Employer contribution",$E$25:E43))</f>
        <v/>
      </c>
      <c r="I43" s="8">
        <f>IF(B43="","",SUMIF($C$25:C43,"Interest or earnings",$E$25:E43))</f>
        <v/>
      </c>
      <c r="J43" s="12" t="n"/>
    </row>
    <row r="44" ht="19" customHeight="1" s="17">
      <c r="B44" s="46" t="n"/>
      <c r="C44" s="12" t="n"/>
      <c r="D44" s="12" t="n"/>
      <c r="E44" s="6" t="n"/>
      <c r="F44" s="8">
        <f>IF(B44="","",SUM($E$25:E44))</f>
        <v/>
      </c>
      <c r="G44" s="8">
        <f>IF(B44="","",SUMIF($C$25:C44,"Participant contribution",$E$25:E44))</f>
        <v/>
      </c>
      <c r="H44" s="8">
        <f>IF(B44="","",SUMIF($C$25:C44,"Employer contribution",$E$25:E44))</f>
        <v/>
      </c>
      <c r="I44" s="8">
        <f>IF(B44="","",SUMIF($C$25:C44,"Interest or earnings",$E$25:E44))</f>
        <v/>
      </c>
      <c r="J44" s="12" t="n"/>
    </row>
    <row r="45" ht="19" customHeight="1" s="17">
      <c r="B45" s="46" t="n"/>
      <c r="C45" s="12" t="n"/>
      <c r="D45" s="12" t="n"/>
      <c r="E45" s="6" t="n"/>
      <c r="F45" s="8">
        <f>IF(B45="","",SUM($E$25:E45))</f>
        <v/>
      </c>
      <c r="G45" s="8">
        <f>IF(B45="","",SUMIF($C$25:C45,"Participant contribution",$E$25:E45))</f>
        <v/>
      </c>
      <c r="H45" s="8">
        <f>IF(B45="","",SUMIF($C$25:C45,"Employer contribution",$E$25:E45))</f>
        <v/>
      </c>
      <c r="I45" s="8">
        <f>IF(B45="","",SUMIF($C$25:C45,"Interest or earnings",$E$25:E45))</f>
        <v/>
      </c>
      <c r="J45" s="12" t="n"/>
    </row>
    <row r="46" ht="19" customHeight="1" s="17">
      <c r="B46" s="46" t="n"/>
      <c r="C46" s="12" t="n"/>
      <c r="D46" s="12" t="n"/>
      <c r="E46" s="6" t="n"/>
      <c r="F46" s="8">
        <f>IF(B46="","",SUM($E$25:E46))</f>
        <v/>
      </c>
      <c r="G46" s="8">
        <f>IF(B46="","",SUMIF($C$25:C46,"Participant contribution",$E$25:E46))</f>
        <v/>
      </c>
      <c r="H46" s="8">
        <f>IF(B46="","",SUMIF($C$25:C46,"Employer contribution",$E$25:E46))</f>
        <v/>
      </c>
      <c r="I46" s="8">
        <f>IF(B46="","",SUMIF($C$25:C46,"Interest or earnings",$E$25:E46))</f>
        <v/>
      </c>
      <c r="J46" s="12" t="n"/>
    </row>
    <row r="47" ht="19" customHeight="1" s="17">
      <c r="B47" s="46" t="n"/>
      <c r="C47" s="12" t="n"/>
      <c r="D47" s="12" t="n"/>
      <c r="E47" s="6" t="n"/>
      <c r="F47" s="8">
        <f>IF(B47="","",SUM($E$25:E47))</f>
        <v/>
      </c>
      <c r="G47" s="8">
        <f>IF(B47="","",SUMIF($C$25:C47,"Participant contribution",$E$25:E47))</f>
        <v/>
      </c>
      <c r="H47" s="8">
        <f>IF(B47="","",SUMIF($C$25:C47,"Employer contribution",$E$25:E47))</f>
        <v/>
      </c>
      <c r="I47" s="8">
        <f>IF(B47="","",SUMIF($C$25:C47,"Interest or earnings",$E$25:E47))</f>
        <v/>
      </c>
      <c r="J47" s="12" t="n"/>
    </row>
    <row r="48" ht="19" customHeight="1" s="17">
      <c r="B48" s="46" t="n"/>
      <c r="C48" s="12" t="n"/>
      <c r="D48" s="12" t="n"/>
      <c r="E48" s="6" t="n"/>
      <c r="F48" s="8">
        <f>IF(B48="","",SUM($E$25:E48))</f>
        <v/>
      </c>
      <c r="G48" s="8">
        <f>IF(B48="","",SUMIF($C$25:C48,"Participant contribution",$E$25:E48))</f>
        <v/>
      </c>
      <c r="H48" s="8">
        <f>IF(B48="","",SUMIF($C$25:C48,"Employer contribution",$E$25:E48))</f>
        <v/>
      </c>
      <c r="I48" s="8">
        <f>IF(B48="","",SUMIF($C$25:C48,"Interest or earnings",$E$25:E48))</f>
        <v/>
      </c>
      <c r="J48" s="12" t="n"/>
    </row>
    <row r="49" ht="19" customHeight="1" s="17">
      <c r="B49" s="46" t="n"/>
      <c r="C49" s="12" t="n"/>
      <c r="D49" s="12" t="n"/>
      <c r="E49" s="6" t="n"/>
      <c r="F49" s="8">
        <f>IF(B49="","",SUM($E$25:E49))</f>
        <v/>
      </c>
      <c r="G49" s="8">
        <f>IF(B49="","",SUMIF($C$25:C49,"Participant contribution",$E$25:E49))</f>
        <v/>
      </c>
      <c r="H49" s="8">
        <f>IF(B49="","",SUMIF($C$25:C49,"Employer contribution",$E$25:E49))</f>
        <v/>
      </c>
      <c r="I49" s="8">
        <f>IF(B49="","",SUMIF($C$25:C49,"Interest or earnings",$E$25:E49))</f>
        <v/>
      </c>
      <c r="J49" s="12" t="n"/>
    </row>
    <row r="50" ht="19" customHeight="1" s="17">
      <c r="B50" s="46" t="n"/>
      <c r="C50" s="12" t="n"/>
      <c r="D50" s="12" t="n"/>
      <c r="E50" s="6" t="n"/>
      <c r="F50" s="8">
        <f>IF(B50="","",SUM($E$25:E50))</f>
        <v/>
      </c>
      <c r="G50" s="8">
        <f>IF(B50="","",SUMIF($C$25:C50,"Participant contribution",$E$25:E50))</f>
        <v/>
      </c>
      <c r="H50" s="8">
        <f>IF(B50="","",SUMIF($C$25:C50,"Employer contribution",$E$25:E50))</f>
        <v/>
      </c>
      <c r="I50" s="8">
        <f>IF(B50="","",SUMIF($C$25:C50,"Interest or earnings",$E$25:E50))</f>
        <v/>
      </c>
      <c r="J50" s="12" t="n"/>
    </row>
    <row r="51" ht="19" customHeight="1" s="17">
      <c r="B51" s="46" t="n"/>
      <c r="C51" s="12" t="n"/>
      <c r="D51" s="12" t="n"/>
      <c r="E51" s="6" t="n"/>
      <c r="F51" s="8">
        <f>IF(B51="","",SUM($E$25:E51))</f>
        <v/>
      </c>
      <c r="G51" s="8">
        <f>IF(B51="","",SUMIF($C$25:C51,"Participant contribution",$E$25:E51))</f>
        <v/>
      </c>
      <c r="H51" s="8">
        <f>IF(B51="","",SUMIF($C$25:C51,"Employer contribution",$E$25:E51))</f>
        <v/>
      </c>
      <c r="I51" s="8">
        <f>IF(B51="","",SUMIF($C$25:C51,"Interest or earnings",$E$25:E51))</f>
        <v/>
      </c>
      <c r="J51" s="12" t="n"/>
    </row>
    <row r="52" ht="19" customHeight="1" s="17">
      <c r="B52" s="46" t="n"/>
      <c r="C52" s="12" t="n"/>
      <c r="D52" s="12" t="n"/>
      <c r="E52" s="6" t="n"/>
      <c r="F52" s="8">
        <f>IF(B52="","",SUM($E$25:E52))</f>
        <v/>
      </c>
      <c r="G52" s="8">
        <f>IF(B52="","",SUMIF($C$25:C52,"Participant contribution",$E$25:E52))</f>
        <v/>
      </c>
      <c r="H52" s="8">
        <f>IF(B52="","",SUMIF($C$25:C52,"Employer contribution",$E$25:E52))</f>
        <v/>
      </c>
      <c r="I52" s="8">
        <f>IF(B52="","",SUMIF($C$25:C52,"Interest or earnings",$E$25:E52))</f>
        <v/>
      </c>
      <c r="J52" s="12" t="n"/>
    </row>
    <row r="53" ht="19" customHeight="1" s="17">
      <c r="B53" s="46" t="n"/>
      <c r="C53" s="12" t="n"/>
      <c r="D53" s="12" t="n"/>
      <c r="E53" s="6" t="n"/>
      <c r="F53" s="8">
        <f>IF(B53="","",SUM($E$25:E53))</f>
        <v/>
      </c>
      <c r="G53" s="8">
        <f>IF(B53="","",SUMIF($C$25:C53,"Participant contribution",$E$25:E53))</f>
        <v/>
      </c>
      <c r="H53" s="8">
        <f>IF(B53="","",SUMIF($C$25:C53,"Employer contribution",$E$25:E53))</f>
        <v/>
      </c>
      <c r="I53" s="8">
        <f>IF(B53="","",SUMIF($C$25:C53,"Interest or earnings",$E$25:E53))</f>
        <v/>
      </c>
      <c r="J53" s="12" t="n"/>
    </row>
    <row r="54" ht="19" customHeight="1" s="17">
      <c r="B54" s="46" t="n"/>
      <c r="C54" s="12" t="n"/>
      <c r="D54" s="12" t="n"/>
      <c r="E54" s="6" t="n"/>
      <c r="F54" s="8">
        <f>IF(B54="","",SUM($E$25:E54))</f>
        <v/>
      </c>
      <c r="G54" s="8">
        <f>IF(B54="","",SUMIF($C$25:C54,"Participant contribution",$E$25:E54))</f>
        <v/>
      </c>
      <c r="H54" s="8">
        <f>IF(B54="","",SUMIF($C$25:C54,"Employer contribution",$E$25:E54))</f>
        <v/>
      </c>
      <c r="I54" s="8">
        <f>IF(B54="","",SUMIF($C$25:C54,"Interest or earnings",$E$25:E54))</f>
        <v/>
      </c>
      <c r="J54" s="12" t="n"/>
    </row>
    <row r="55" ht="19" customHeight="1" s="17">
      <c r="B55" s="46" t="n"/>
      <c r="C55" s="12" t="n"/>
      <c r="D55" s="12" t="n"/>
      <c r="E55" s="6" t="n"/>
      <c r="F55" s="8">
        <f>IF(B55="","",SUM($E$25:E55))</f>
        <v/>
      </c>
      <c r="G55" s="8">
        <f>IF(B55="","",SUMIF($C$25:C55,"Participant contribution",$E$25:E55))</f>
        <v/>
      </c>
      <c r="H55" s="8">
        <f>IF(B55="","",SUMIF($C$25:C55,"Employer contribution",$E$25:E55))</f>
        <v/>
      </c>
      <c r="I55" s="8">
        <f>IF(B55="","",SUMIF($C$25:C55,"Interest or earnings",$E$25:E55))</f>
        <v/>
      </c>
      <c r="J55" s="12" t="n"/>
    </row>
    <row r="56" ht="19" customHeight="1" s="17">
      <c r="B56" s="46" t="n"/>
      <c r="C56" s="12" t="n"/>
      <c r="D56" s="12" t="n"/>
      <c r="E56" s="6" t="n"/>
      <c r="F56" s="8">
        <f>IF(B56="","",SUM($E$25:E56))</f>
        <v/>
      </c>
      <c r="G56" s="8">
        <f>IF(B56="","",SUMIF($C$25:C56,"Participant contribution",$E$25:E56))</f>
        <v/>
      </c>
      <c r="H56" s="8">
        <f>IF(B56="","",SUMIF($C$25:C56,"Employer contribution",$E$25:E56))</f>
        <v/>
      </c>
      <c r="I56" s="8">
        <f>IF(B56="","",SUMIF($C$25:C56,"Interest or earnings",$E$25:E56))</f>
        <v/>
      </c>
      <c r="J56" s="12" t="n"/>
    </row>
    <row r="57" ht="19" customHeight="1" s="17">
      <c r="B57" s="46" t="n"/>
      <c r="C57" s="12" t="n"/>
      <c r="D57" s="12" t="n"/>
      <c r="E57" s="6" t="n"/>
      <c r="F57" s="8">
        <f>IF(B57="","",SUM($E$25:E57))</f>
        <v/>
      </c>
      <c r="G57" s="8">
        <f>IF(B57="","",SUMIF($C$25:C57,"Participant contribution",$E$25:E57))</f>
        <v/>
      </c>
      <c r="H57" s="8">
        <f>IF(B57="","",SUMIF($C$25:C57,"Employer contribution",$E$25:E57))</f>
        <v/>
      </c>
      <c r="I57" s="8">
        <f>IF(B57="","",SUMIF($C$25:C57,"Interest or earnings",$E$25:E57))</f>
        <v/>
      </c>
      <c r="J57" s="12" t="n"/>
    </row>
    <row r="58" ht="19" customHeight="1" s="17">
      <c r="B58" s="46" t="n"/>
      <c r="C58" s="12" t="n"/>
      <c r="D58" s="12" t="n"/>
      <c r="E58" s="6" t="n"/>
      <c r="F58" s="8">
        <f>IF(B58="","",SUM($E$25:E58))</f>
        <v/>
      </c>
      <c r="G58" s="8">
        <f>IF(B58="","",SUMIF($C$25:C58,"Participant contribution",$E$25:E58))</f>
        <v/>
      </c>
      <c r="H58" s="8">
        <f>IF(B58="","",SUMIF($C$25:C58,"Employer contribution",$E$25:E58))</f>
        <v/>
      </c>
      <c r="I58" s="8">
        <f>IF(B58="","",SUMIF($C$25:C58,"Interest or earnings",$E$25:E58))</f>
        <v/>
      </c>
      <c r="J58" s="12" t="n"/>
    </row>
    <row r="59" ht="19" customHeight="1" s="17">
      <c r="B59" s="46" t="n"/>
      <c r="C59" s="12" t="n"/>
      <c r="D59" s="12" t="n"/>
      <c r="E59" s="6" t="n"/>
      <c r="F59" s="8">
        <f>IF(B59="","",SUM($E$25:E59))</f>
        <v/>
      </c>
      <c r="G59" s="8">
        <f>IF(B59="","",SUMIF($C$25:C59,"Participant contribution",$E$25:E59))</f>
        <v/>
      </c>
      <c r="H59" s="8">
        <f>IF(B59="","",SUMIF($C$25:C59,"Employer contribution",$E$25:E59))</f>
        <v/>
      </c>
      <c r="I59" s="8">
        <f>IF(B59="","",SUMIF($C$25:C59,"Interest or earnings",$E$25:E59))</f>
        <v/>
      </c>
      <c r="J59" s="12" t="n"/>
    </row>
    <row r="60" ht="19" customHeight="1" s="17">
      <c r="B60" s="46" t="n"/>
      <c r="C60" s="12" t="n"/>
      <c r="D60" s="12" t="n"/>
      <c r="E60" s="6" t="n"/>
      <c r="F60" s="8">
        <f>IF(B60="","",SUM($E$25:E60))</f>
        <v/>
      </c>
      <c r="G60" s="8">
        <f>IF(B60="","",SUMIF($C$25:C60,"Participant contribution",$E$25:E60))</f>
        <v/>
      </c>
      <c r="H60" s="8">
        <f>IF(B60="","",SUMIF($C$25:C60,"Employer contribution",$E$25:E60))</f>
        <v/>
      </c>
      <c r="I60" s="8">
        <f>IF(B60="","",SUMIF($C$25:C60,"Interest or earnings",$E$25:E60))</f>
        <v/>
      </c>
      <c r="J60" s="12" t="n"/>
    </row>
    <row r="61" ht="19" customHeight="1" s="17">
      <c r="B61" s="46" t="n"/>
      <c r="C61" s="12" t="n"/>
      <c r="D61" s="12" t="n"/>
      <c r="E61" s="6" t="n"/>
      <c r="F61" s="8">
        <f>IF(B61="","",SUM($E$25:E61))</f>
        <v/>
      </c>
      <c r="G61" s="8">
        <f>IF(B61="","",SUMIF($C$25:C61,"Participant contribution",$E$25:E61))</f>
        <v/>
      </c>
      <c r="H61" s="8">
        <f>IF(B61="","",SUMIF($C$25:C61,"Employer contribution",$E$25:E61))</f>
        <v/>
      </c>
      <c r="I61" s="8">
        <f>IF(B61="","",SUMIF($C$25:C61,"Interest or earnings",$E$25:E61))</f>
        <v/>
      </c>
      <c r="J61" s="12" t="n"/>
    </row>
    <row r="62" ht="19" customHeight="1" s="17">
      <c r="B62" s="46" t="n"/>
      <c r="C62" s="12" t="n"/>
      <c r="D62" s="12" t="n"/>
      <c r="E62" s="6" t="n"/>
      <c r="F62" s="8">
        <f>IF(B62="","",SUM($E$25:E62))</f>
        <v/>
      </c>
      <c r="G62" s="8">
        <f>IF(B62="","",SUMIF($C$25:C62,"Participant contribution",$E$25:E62))</f>
        <v/>
      </c>
      <c r="H62" s="8">
        <f>IF(B62="","",SUMIF($C$25:C62,"Employer contribution",$E$25:E62))</f>
        <v/>
      </c>
      <c r="I62" s="8">
        <f>IF(B62="","",SUMIF($C$25:C62,"Interest or earnings",$E$25:E62))</f>
        <v/>
      </c>
      <c r="J62" s="12" t="n"/>
    </row>
    <row r="63" ht="19" customHeight="1" s="17">
      <c r="B63" s="46" t="n"/>
      <c r="C63" s="12" t="n"/>
      <c r="D63" s="12" t="n"/>
      <c r="E63" s="6" t="n"/>
      <c r="F63" s="8">
        <f>IF(B63="","",SUM($E$25:E63))</f>
        <v/>
      </c>
      <c r="G63" s="8">
        <f>IF(B63="","",SUMIF($C$25:C63,"Participant contribution",$E$25:E63))</f>
        <v/>
      </c>
      <c r="H63" s="8">
        <f>IF(B63="","",SUMIF($C$25:C63,"Employer contribution",$E$25:E63))</f>
        <v/>
      </c>
      <c r="I63" s="8">
        <f>IF(B63="","",SUMIF($C$25:C63,"Interest or earnings",$E$25:E63))</f>
        <v/>
      </c>
      <c r="J63" s="12" t="n"/>
    </row>
    <row r="64" ht="19" customHeight="1" s="17">
      <c r="B64" s="46" t="n"/>
      <c r="C64" s="12" t="n"/>
      <c r="D64" s="12" t="n"/>
      <c r="E64" s="6" t="n"/>
      <c r="F64" s="8">
        <f>IF(B64="","",SUM($E$25:E64))</f>
        <v/>
      </c>
      <c r="G64" s="8">
        <f>IF(B64="","",SUMIF($C$25:C64,"Participant contribution",$E$25:E64))</f>
        <v/>
      </c>
      <c r="H64" s="8">
        <f>IF(B64="","",SUMIF($C$25:C64,"Employer contribution",$E$25:E64))</f>
        <v/>
      </c>
      <c r="I64" s="8">
        <f>IF(B64="","",SUMIF($C$25:C64,"Interest or earnings",$E$25:E64))</f>
        <v/>
      </c>
      <c r="J64" s="12" t="n"/>
    </row>
    <row r="65" ht="19" customHeight="1" s="17">
      <c r="B65" s="46" t="n"/>
      <c r="C65" s="12" t="n"/>
      <c r="D65" s="12" t="n"/>
      <c r="E65" s="6" t="n"/>
      <c r="F65" s="8">
        <f>IF(B65="","",SUM($E$25:E65))</f>
        <v/>
      </c>
      <c r="G65" s="8">
        <f>IF(B65="","",SUMIF($C$25:C65,"Participant contribution",$E$25:E65))</f>
        <v/>
      </c>
      <c r="H65" s="8">
        <f>IF(B65="","",SUMIF($C$25:C65,"Employer contribution",$E$25:E65))</f>
        <v/>
      </c>
      <c r="I65" s="8">
        <f>IF(B65="","",SUMIF($C$25:C65,"Interest or earnings",$E$25:E65))</f>
        <v/>
      </c>
      <c r="J65" s="12" t="n"/>
    </row>
    <row r="66" ht="19" customHeight="1" s="17">
      <c r="B66" s="46" t="n"/>
      <c r="C66" s="12" t="n"/>
      <c r="D66" s="12" t="n"/>
      <c r="E66" s="6" t="n"/>
      <c r="F66" s="8">
        <f>IF(B66="","",SUM($E$25:E66))</f>
        <v/>
      </c>
      <c r="G66" s="8">
        <f>IF(B66="","",SUMIF($C$25:C66,"Participant contribution",$E$25:E66))</f>
        <v/>
      </c>
      <c r="H66" s="8">
        <f>IF(B66="","",SUMIF($C$25:C66,"Employer contribution",$E$25:E66))</f>
        <v/>
      </c>
      <c r="I66" s="8">
        <f>IF(B66="","",SUMIF($C$25:C66,"Interest or earnings",$E$25:E66))</f>
        <v/>
      </c>
      <c r="J66" s="12" t="n"/>
    </row>
    <row r="67" ht="19" customHeight="1" s="17">
      <c r="B67" s="46" t="n"/>
      <c r="C67" s="12" t="n"/>
      <c r="D67" s="12" t="n"/>
      <c r="E67" s="6" t="n"/>
      <c r="F67" s="8">
        <f>IF(B67="","",SUM($E$25:E67))</f>
        <v/>
      </c>
      <c r="G67" s="8">
        <f>IF(B67="","",SUMIF($C$25:C67,"Participant contribution",$E$25:E67))</f>
        <v/>
      </c>
      <c r="H67" s="8">
        <f>IF(B67="","",SUMIF($C$25:C67,"Employer contribution",$E$25:E67))</f>
        <v/>
      </c>
      <c r="I67" s="8">
        <f>IF(B67="","",SUMIF($C$25:C67,"Interest or earnings",$E$25:E67))</f>
        <v/>
      </c>
      <c r="J67" s="12" t="n"/>
    </row>
    <row r="68" ht="19" customHeight="1" s="17">
      <c r="B68" s="46" t="n"/>
      <c r="C68" s="12" t="n"/>
      <c r="D68" s="12" t="n"/>
      <c r="E68" s="6" t="n"/>
      <c r="F68" s="8">
        <f>IF(B68="","",SUM($E$25:E68))</f>
        <v/>
      </c>
      <c r="G68" s="8">
        <f>IF(B68="","",SUMIF($C$25:C68,"Participant contribution",$E$25:E68))</f>
        <v/>
      </c>
      <c r="H68" s="8">
        <f>IF(B68="","",SUMIF($C$25:C68,"Employer contribution",$E$25:E68))</f>
        <v/>
      </c>
      <c r="I68" s="8">
        <f>IF(B68="","",SUMIF($C$25:C68,"Interest or earnings",$E$25:E68))</f>
        <v/>
      </c>
      <c r="J68" s="12" t="n"/>
    </row>
    <row r="69" ht="19" customHeight="1" s="17">
      <c r="B69" s="46" t="n"/>
      <c r="C69" s="12" t="n"/>
      <c r="D69" s="12" t="n"/>
      <c r="E69" s="6" t="n"/>
      <c r="F69" s="8">
        <f>IF(B69="","",SUM($E$25:E69))</f>
        <v/>
      </c>
      <c r="G69" s="8">
        <f>IF(B69="","",SUMIF($C$25:C69,"Participant contribution",$E$25:E69))</f>
        <v/>
      </c>
      <c r="H69" s="8">
        <f>IF(B69="","",SUMIF($C$25:C69,"Employer contribution",$E$25:E69))</f>
        <v/>
      </c>
      <c r="I69" s="8">
        <f>IF(B69="","",SUMIF($C$25:C69,"Interest or earnings",$E$25:E69))</f>
        <v/>
      </c>
      <c r="J69" s="12" t="n"/>
    </row>
    <row r="70" ht="19" customHeight="1" s="17">
      <c r="B70" s="46" t="n"/>
      <c r="C70" s="12" t="n"/>
      <c r="D70" s="12" t="n"/>
      <c r="E70" s="6" t="n"/>
      <c r="F70" s="8">
        <f>IF(B70="","",SUM($E$25:E70))</f>
        <v/>
      </c>
      <c r="G70" s="8">
        <f>IF(B70="","",SUMIF($C$25:C70,"Participant contribution",$E$25:E70))</f>
        <v/>
      </c>
      <c r="H70" s="8">
        <f>IF(B70="","",SUMIF($C$25:C70,"Employer contribution",$E$25:E70))</f>
        <v/>
      </c>
      <c r="I70" s="8">
        <f>IF(B70="","",SUMIF($C$25:C70,"Interest or earnings",$E$25:E70))</f>
        <v/>
      </c>
      <c r="J70" s="12" t="n"/>
    </row>
    <row r="71" ht="19" customHeight="1" s="17">
      <c r="B71" s="46" t="n"/>
      <c r="C71" s="12" t="n"/>
      <c r="D71" s="12" t="n"/>
      <c r="E71" s="6" t="n"/>
      <c r="F71" s="8">
        <f>IF(B71="","",SUM($E$25:E71))</f>
        <v/>
      </c>
      <c r="G71" s="8">
        <f>IF(B71="","",SUMIF($C$25:C71,"Participant contribution",$E$25:E71))</f>
        <v/>
      </c>
      <c r="H71" s="8">
        <f>IF(B71="","",SUMIF($C$25:C71,"Employer contribution",$E$25:E71))</f>
        <v/>
      </c>
      <c r="I71" s="8">
        <f>IF(B71="","",SUMIF($C$25:C71,"Interest or earnings",$E$25:E71))</f>
        <v/>
      </c>
      <c r="J71" s="12" t="n"/>
    </row>
    <row r="72" ht="19" customHeight="1" s="17">
      <c r="B72" s="46" t="n"/>
      <c r="C72" s="12" t="n"/>
      <c r="D72" s="12" t="n"/>
      <c r="E72" s="6" t="n"/>
      <c r="F72" s="8">
        <f>IF(B72="","",SUM($E$25:E72))</f>
        <v/>
      </c>
      <c r="G72" s="8">
        <f>IF(B72="","",SUMIF($C$25:C72,"Participant contribution",$E$25:E72))</f>
        <v/>
      </c>
      <c r="H72" s="8">
        <f>IF(B72="","",SUMIF($C$25:C72,"Employer contribution",$E$25:E72))</f>
        <v/>
      </c>
      <c r="I72" s="8">
        <f>IF(B72="","",SUMIF($C$25:C72,"Interest or earnings",$E$25:E72))</f>
        <v/>
      </c>
      <c r="J72" s="12" t="n"/>
    </row>
    <row r="73" ht="19" customHeight="1" s="17">
      <c r="B73" s="46" t="n"/>
      <c r="C73" s="12" t="n"/>
      <c r="D73" s="12" t="n"/>
      <c r="E73" s="6" t="n"/>
      <c r="F73" s="8">
        <f>IF(B73="","",SUM($E$25:E73))</f>
        <v/>
      </c>
      <c r="G73" s="8">
        <f>IF(B73="","",SUMIF($C$25:C73,"Participant contribution",$E$25:E73))</f>
        <v/>
      </c>
      <c r="H73" s="8">
        <f>IF(B73="","",SUMIF($C$25:C73,"Employer contribution",$E$25:E73))</f>
        <v/>
      </c>
      <c r="I73" s="8">
        <f>IF(B73="","",SUMIF($C$25:C73,"Interest or earnings",$E$25:E73))</f>
        <v/>
      </c>
      <c r="J73" s="12" t="n"/>
    </row>
    <row r="74" ht="19" customHeight="1" s="17">
      <c r="B74" s="46" t="n"/>
      <c r="C74" s="12" t="n"/>
      <c r="D74" s="12" t="n"/>
      <c r="E74" s="6" t="n"/>
      <c r="F74" s="8">
        <f>IF(B74="","",SUM($E$25:E74))</f>
        <v/>
      </c>
      <c r="G74" s="8">
        <f>IF(B74="","",SUMIF($C$25:C74,"Participant contribution",$E$25:E74))</f>
        <v/>
      </c>
      <c r="H74" s="8">
        <f>IF(B74="","",SUMIF($C$25:C74,"Employer contribution",$E$25:E74))</f>
        <v/>
      </c>
      <c r="I74" s="8">
        <f>IF(B74="","",SUMIF($C$25:C74,"Interest or earnings",$E$25:E74))</f>
        <v/>
      </c>
      <c r="J74" s="12" t="n"/>
    </row>
    <row r="75" ht="19" customHeight="1" s="17">
      <c r="B75" s="46" t="n"/>
      <c r="C75" s="12" t="n"/>
      <c r="D75" s="12" t="n"/>
      <c r="E75" s="6" t="n"/>
      <c r="F75" s="8">
        <f>IF(B75="","",SUM($E$25:E75))</f>
        <v/>
      </c>
      <c r="G75" s="8">
        <f>IF(B75="","",SUMIF($C$25:C75,"Participant contribution",$E$25:E75))</f>
        <v/>
      </c>
      <c r="H75" s="8">
        <f>IF(B75="","",SUMIF($C$25:C75,"Employer contribution",$E$25:E75))</f>
        <v/>
      </c>
      <c r="I75" s="8">
        <f>IF(B75="","",SUMIF($C$25:C75,"Interest or earnings",$E$25:E75))</f>
        <v/>
      </c>
      <c r="J75" s="12" t="n"/>
    </row>
    <row r="76" ht="19" customHeight="1" s="17">
      <c r="B76" s="46" t="n"/>
      <c r="C76" s="12" t="n"/>
      <c r="D76" s="12" t="n"/>
      <c r="E76" s="6" t="n"/>
      <c r="F76" s="8">
        <f>IF(B76="","",SUM($E$25:E76))</f>
        <v/>
      </c>
      <c r="G76" s="8">
        <f>IF(B76="","",SUMIF($C$25:C76,"Participant contribution",$E$25:E76))</f>
        <v/>
      </c>
      <c r="H76" s="8">
        <f>IF(B76="","",SUMIF($C$25:C76,"Employer contribution",$E$25:E76))</f>
        <v/>
      </c>
      <c r="I76" s="8">
        <f>IF(B76="","",SUMIF($C$25:C76,"Interest or earnings",$E$25:E76))</f>
        <v/>
      </c>
      <c r="J76" s="12" t="n"/>
    </row>
    <row r="77" ht="19" customHeight="1" s="17">
      <c r="B77" s="46" t="n"/>
      <c r="C77" s="12" t="n"/>
      <c r="D77" s="12" t="n"/>
      <c r="E77" s="6" t="n"/>
      <c r="F77" s="8">
        <f>IF(B77="","",SUM($E$25:E77))</f>
        <v/>
      </c>
      <c r="G77" s="8">
        <f>IF(B77="","",SUMIF($C$25:C77,"Participant contribution",$E$25:E77))</f>
        <v/>
      </c>
      <c r="H77" s="8">
        <f>IF(B77="","",SUMIF($C$25:C77,"Employer contribution",$E$25:E77))</f>
        <v/>
      </c>
      <c r="I77" s="8">
        <f>IF(B77="","",SUMIF($C$25:C77,"Interest or earnings",$E$25:E77))</f>
        <v/>
      </c>
      <c r="J77" s="12" t="n"/>
    </row>
    <row r="78" ht="19" customHeight="1" s="17">
      <c r="B78" s="46" t="n"/>
      <c r="C78" s="12" t="n"/>
      <c r="D78" s="12" t="n"/>
      <c r="E78" s="6" t="n"/>
      <c r="F78" s="8">
        <f>IF(B78="","",SUM($E$25:E78))</f>
        <v/>
      </c>
      <c r="G78" s="8">
        <f>IF(B78="","",SUMIF($C$25:C78,"Participant contribution",$E$25:E78))</f>
        <v/>
      </c>
      <c r="H78" s="8">
        <f>IF(B78="","",SUMIF($C$25:C78,"Employer contribution",$E$25:E78))</f>
        <v/>
      </c>
      <c r="I78" s="8">
        <f>IF(B78="","",SUMIF($C$25:C78,"Interest or earnings",$E$25:E78))</f>
        <v/>
      </c>
      <c r="J78" s="12" t="n"/>
    </row>
    <row r="79" ht="19" customHeight="1" s="17">
      <c r="B79" s="46" t="n"/>
      <c r="C79" s="12" t="n"/>
      <c r="D79" s="12" t="n"/>
      <c r="E79" s="6" t="n"/>
      <c r="F79" s="8">
        <f>IF(B79="","",SUM($E$25:E79))</f>
        <v/>
      </c>
      <c r="G79" s="8">
        <f>IF(B79="","",SUMIF($C$25:C79,"Participant contribution",$E$25:E79))</f>
        <v/>
      </c>
      <c r="H79" s="8">
        <f>IF(B79="","",SUMIF($C$25:C79,"Employer contribution",$E$25:E79))</f>
        <v/>
      </c>
      <c r="I79" s="8">
        <f>IF(B79="","",SUMIF($C$25:C79,"Interest or earnings",$E$25:E79))</f>
        <v/>
      </c>
      <c r="J79" s="12" t="n"/>
    </row>
    <row r="80" ht="19" customHeight="1" s="17">
      <c r="B80" s="46" t="n"/>
      <c r="C80" s="12" t="n"/>
      <c r="D80" s="12" t="n"/>
      <c r="E80" s="6" t="n"/>
      <c r="F80" s="8">
        <f>IF(B80="","",SUM($E$25:E80))</f>
        <v/>
      </c>
      <c r="G80" s="8">
        <f>IF(B80="","",SUMIF($C$25:C80,"Participant contribution",$E$25:E80))</f>
        <v/>
      </c>
      <c r="H80" s="8">
        <f>IF(B80="","",SUMIF($C$25:C80,"Employer contribution",$E$25:E80))</f>
        <v/>
      </c>
      <c r="I80" s="8">
        <f>IF(B80="","",SUMIF($C$25:C80,"Interest or earnings",$E$25:E80))</f>
        <v/>
      </c>
      <c r="J80" s="12" t="n"/>
    </row>
    <row r="81" ht="19" customHeight="1" s="17">
      <c r="B81" s="46" t="n"/>
      <c r="C81" s="12" t="n"/>
      <c r="D81" s="12" t="n"/>
      <c r="E81" s="6" t="n"/>
      <c r="F81" s="8">
        <f>IF(B81="","",SUM($E$25:E81))</f>
        <v/>
      </c>
      <c r="G81" s="8">
        <f>IF(B81="","",SUMIF($C$25:C81,"Participant contribution",$E$25:E81))</f>
        <v/>
      </c>
      <c r="H81" s="8">
        <f>IF(B81="","",SUMIF($C$25:C81,"Employer contribution",$E$25:E81))</f>
        <v/>
      </c>
      <c r="I81" s="8">
        <f>IF(B81="","",SUMIF($C$25:C81,"Interest or earnings",$E$25:E81))</f>
        <v/>
      </c>
      <c r="J81" s="12" t="n"/>
    </row>
    <row r="82" ht="19" customHeight="1" s="17">
      <c r="B82" s="46" t="n"/>
      <c r="C82" s="12" t="n"/>
      <c r="D82" s="12" t="n"/>
      <c r="E82" s="6" t="n"/>
      <c r="F82" s="8">
        <f>IF(B82="","",SUM($E$25:E82))</f>
        <v/>
      </c>
      <c r="G82" s="8">
        <f>IF(B82="","",SUMIF($C$25:C82,"Participant contribution",$E$25:E82))</f>
        <v/>
      </c>
      <c r="H82" s="8">
        <f>IF(B82="","",SUMIF($C$25:C82,"Employer contribution",$E$25:E82))</f>
        <v/>
      </c>
      <c r="I82" s="8">
        <f>IF(B82="","",SUMIF($C$25:C82,"Interest or earnings",$E$25:E82))</f>
        <v/>
      </c>
      <c r="J82" s="12" t="n"/>
    </row>
    <row r="83" ht="19" customHeight="1" s="17">
      <c r="B83" s="46" t="n"/>
      <c r="C83" s="12" t="n"/>
      <c r="D83" s="12" t="n"/>
      <c r="E83" s="6" t="n"/>
      <c r="F83" s="8">
        <f>IF(B83="","",SUM($E$25:E83))</f>
        <v/>
      </c>
      <c r="G83" s="8">
        <f>IF(B83="","",SUMIF($C$25:C83,"Participant contribution",$E$25:E83))</f>
        <v/>
      </c>
      <c r="H83" s="8">
        <f>IF(B83="","",SUMIF($C$25:C83,"Employer contribution",$E$25:E83))</f>
        <v/>
      </c>
      <c r="I83" s="8">
        <f>IF(B83="","",SUMIF($C$25:C83,"Interest or earnings",$E$25:E83))</f>
        <v/>
      </c>
      <c r="J83" s="12" t="n"/>
    </row>
    <row r="84" ht="19" customHeight="1" s="17">
      <c r="B84" s="46" t="n"/>
      <c r="C84" s="12" t="n"/>
      <c r="D84" s="12" t="n"/>
      <c r="E84" s="6" t="n"/>
      <c r="F84" s="8">
        <f>IF(B84="","",SUM($E$25:E84))</f>
        <v/>
      </c>
      <c r="G84" s="8">
        <f>IF(B84="","",SUMIF($C$25:C84,"Participant contribution",$E$25:E84))</f>
        <v/>
      </c>
      <c r="H84" s="8">
        <f>IF(B84="","",SUMIF($C$25:C84,"Employer contribution",$E$25:E84))</f>
        <v/>
      </c>
      <c r="I84" s="8">
        <f>IF(B84="","",SUMIF($C$25:C84,"Interest or earnings",$E$25:E84))</f>
        <v/>
      </c>
      <c r="J84" s="12" t="n"/>
    </row>
    <row r="85" ht="19" customHeight="1" s="17">
      <c r="B85" s="46" t="n"/>
      <c r="C85" s="12" t="n"/>
      <c r="D85" s="12" t="n"/>
      <c r="E85" s="6" t="n"/>
      <c r="F85" s="8">
        <f>IF(B85="","",SUM($E$25:E85))</f>
        <v/>
      </c>
      <c r="G85" s="8">
        <f>IF(B85="","",SUMIF($C$25:C85,"Participant contribution",$E$25:E85))</f>
        <v/>
      </c>
      <c r="H85" s="8">
        <f>IF(B85="","",SUMIF($C$25:C85,"Employer contribution",$E$25:E85))</f>
        <v/>
      </c>
      <c r="I85" s="8">
        <f>IF(B85="","",SUMIF($C$25:C85,"Interest or earnings",$E$25:E85))</f>
        <v/>
      </c>
      <c r="J85" s="12" t="n"/>
    </row>
    <row r="86" ht="19" customHeight="1" s="17">
      <c r="B86" s="46" t="n"/>
      <c r="C86" s="12" t="n"/>
      <c r="D86" s="12" t="n"/>
      <c r="E86" s="6" t="n"/>
      <c r="F86" s="8">
        <f>IF(B86="","",SUM($E$25:E86))</f>
        <v/>
      </c>
      <c r="G86" s="8">
        <f>IF(B86="","",SUMIF($C$25:C86,"Participant contribution",$E$25:E86))</f>
        <v/>
      </c>
      <c r="H86" s="8">
        <f>IF(B86="","",SUMIF($C$25:C86,"Employer contribution",$E$25:E86))</f>
        <v/>
      </c>
      <c r="I86" s="8">
        <f>IF(B86="","",SUMIF($C$25:C86,"Interest or earnings",$E$25:E86))</f>
        <v/>
      </c>
      <c r="J86" s="12" t="n"/>
    </row>
    <row r="87" ht="19" customHeight="1" s="17">
      <c r="B87" s="46" t="n"/>
      <c r="C87" s="12" t="n"/>
      <c r="D87" s="12" t="n"/>
      <c r="E87" s="6" t="n"/>
      <c r="F87" s="8">
        <f>IF(B87="","",SUM($E$25:E87))</f>
        <v/>
      </c>
      <c r="G87" s="8">
        <f>IF(B87="","",SUMIF($C$25:C87,"Participant contribution",$E$25:E87))</f>
        <v/>
      </c>
      <c r="H87" s="8">
        <f>IF(B87="","",SUMIF($C$25:C87,"Employer contribution",$E$25:E87))</f>
        <v/>
      </c>
      <c r="I87" s="8">
        <f>IF(B87="","",SUMIF($C$25:C87,"Interest or earnings",$E$25:E87))</f>
        <v/>
      </c>
      <c r="J87" s="12" t="n"/>
    </row>
    <row r="88" ht="19" customHeight="1" s="17">
      <c r="B88" s="46" t="n"/>
      <c r="C88" s="12" t="n"/>
      <c r="D88" s="12" t="n"/>
      <c r="E88" s="6" t="n"/>
      <c r="F88" s="8">
        <f>IF(B88="","",SUM($E$25:E88))</f>
        <v/>
      </c>
      <c r="G88" s="8">
        <f>IF(B88="","",SUMIF($C$25:C88,"Participant contribution",$E$25:E88))</f>
        <v/>
      </c>
      <c r="H88" s="8">
        <f>IF(B88="","",SUMIF($C$25:C88,"Employer contribution",$E$25:E88))</f>
        <v/>
      </c>
      <c r="I88" s="8">
        <f>IF(B88="","",SUMIF($C$25:C88,"Interest or earnings",$E$25:E88))</f>
        <v/>
      </c>
      <c r="J88" s="12" t="n"/>
    </row>
    <row r="89" ht="19" customHeight="1" s="17">
      <c r="B89" s="46" t="n"/>
      <c r="C89" s="12" t="n"/>
      <c r="D89" s="12" t="n"/>
      <c r="E89" s="6" t="n"/>
      <c r="F89" s="8">
        <f>IF(B89="","",SUM($E$25:E89))</f>
        <v/>
      </c>
      <c r="G89" s="8">
        <f>IF(B89="","",SUMIF($C$25:C89,"Participant contribution",$E$25:E89))</f>
        <v/>
      </c>
      <c r="H89" s="8">
        <f>IF(B89="","",SUMIF($C$25:C89,"Employer contribution",$E$25:E89))</f>
        <v/>
      </c>
      <c r="I89" s="8">
        <f>IF(B89="","",SUMIF($C$25:C89,"Interest or earnings",$E$25:E89))</f>
        <v/>
      </c>
      <c r="J89" s="12" t="n"/>
    </row>
    <row r="90" ht="19" customHeight="1" s="17">
      <c r="B90" s="46" t="n"/>
      <c r="C90" s="12" t="n"/>
      <c r="D90" s="12" t="n"/>
      <c r="E90" s="6" t="n"/>
      <c r="F90" s="8">
        <f>IF(B90="","",SUM($E$25:E90))</f>
        <v/>
      </c>
      <c r="G90" s="8">
        <f>IF(B90="","",SUMIF($C$25:C90,"Participant contribution",$E$25:E90))</f>
        <v/>
      </c>
      <c r="H90" s="8">
        <f>IF(B90="","",SUMIF($C$25:C90,"Employer contribution",$E$25:E90))</f>
        <v/>
      </c>
      <c r="I90" s="8">
        <f>IF(B90="","",SUMIF($C$25:C90,"Interest or earnings",$E$25:E90))</f>
        <v/>
      </c>
      <c r="J90" s="12" t="n"/>
    </row>
    <row r="91" ht="19" customHeight="1" s="17">
      <c r="B91" s="46" t="n"/>
      <c r="C91" s="12" t="n"/>
      <c r="D91" s="12" t="n"/>
      <c r="E91" s="6" t="n"/>
      <c r="F91" s="8">
        <f>IF(B91="","",SUM($E$25:E91))</f>
        <v/>
      </c>
      <c r="G91" s="8">
        <f>IF(B91="","",SUMIF($C$25:C91,"Participant contribution",$E$25:E91))</f>
        <v/>
      </c>
      <c r="H91" s="8">
        <f>IF(B91="","",SUMIF($C$25:C91,"Employer contribution",$E$25:E91))</f>
        <v/>
      </c>
      <c r="I91" s="8">
        <f>IF(B91="","",SUMIF($C$25:C91,"Interest or earnings",$E$25:E91))</f>
        <v/>
      </c>
      <c r="J91" s="12" t="n"/>
    </row>
    <row r="92" ht="19" customHeight="1" s="17">
      <c r="B92" s="46" t="n"/>
      <c r="C92" s="12" t="n"/>
      <c r="D92" s="12" t="n"/>
      <c r="E92" s="6" t="n"/>
      <c r="F92" s="8">
        <f>IF(B92="","",SUM($E$25:E92))</f>
        <v/>
      </c>
      <c r="G92" s="8">
        <f>IF(B92="","",SUMIF($C$25:C92,"Participant contribution",$E$25:E92))</f>
        <v/>
      </c>
      <c r="H92" s="8">
        <f>IF(B92="","",SUMIF($C$25:C92,"Employer contribution",$E$25:E92))</f>
        <v/>
      </c>
      <c r="I92" s="8">
        <f>IF(B92="","",SUMIF($C$25:C92,"Interest or earnings",$E$25:E92))</f>
        <v/>
      </c>
      <c r="J92" s="12" t="n"/>
    </row>
    <row r="93" ht="19" customHeight="1" s="17">
      <c r="B93" s="46" t="n"/>
      <c r="C93" s="12" t="n"/>
      <c r="D93" s="12" t="n"/>
      <c r="E93" s="6" t="n"/>
      <c r="F93" s="8">
        <f>IF(B93="","",SUM($E$25:E93))</f>
        <v/>
      </c>
      <c r="G93" s="8">
        <f>IF(B93="","",SUMIF($C$25:C93,"Participant contribution",$E$25:E93))</f>
        <v/>
      </c>
      <c r="H93" s="8">
        <f>IF(B93="","",SUMIF($C$25:C93,"Employer contribution",$E$25:E93))</f>
        <v/>
      </c>
      <c r="I93" s="8">
        <f>IF(B93="","",SUMIF($C$25:C93,"Interest or earnings",$E$25:E93))</f>
        <v/>
      </c>
      <c r="J93" s="12" t="n"/>
    </row>
    <row r="94" ht="19" customHeight="1" s="17">
      <c r="B94" s="46" t="n"/>
      <c r="C94" s="12" t="n"/>
      <c r="D94" s="12" t="n"/>
      <c r="E94" s="6" t="n"/>
      <c r="F94" s="8">
        <f>IF(B94="","",SUM($E$25:E94))</f>
        <v/>
      </c>
      <c r="G94" s="8">
        <f>IF(B94="","",SUMIF($C$25:C94,"Participant contribution",$E$25:E94))</f>
        <v/>
      </c>
      <c r="H94" s="8">
        <f>IF(B94="","",SUMIF($C$25:C94,"Employer contribution",$E$25:E94))</f>
        <v/>
      </c>
      <c r="I94" s="8">
        <f>IF(B94="","",SUMIF($C$25:C94,"Interest or earnings",$E$25:E94))</f>
        <v/>
      </c>
      <c r="J94" s="12" t="n"/>
    </row>
    <row r="95" ht="19" customHeight="1" s="17">
      <c r="B95" s="46" t="n"/>
      <c r="C95" s="12" t="n"/>
      <c r="D95" s="12" t="n"/>
      <c r="E95" s="6" t="n"/>
      <c r="F95" s="8">
        <f>IF(B95="","",SUM($E$25:E95))</f>
        <v/>
      </c>
      <c r="G95" s="8">
        <f>IF(B95="","",SUMIF($C$25:C95,"Participant contribution",$E$25:E95))</f>
        <v/>
      </c>
      <c r="H95" s="8">
        <f>IF(B95="","",SUMIF($C$25:C95,"Employer contribution",$E$25:E95))</f>
        <v/>
      </c>
      <c r="I95" s="8">
        <f>IF(B95="","",SUMIF($C$25:C95,"Interest or earnings",$E$25:E95))</f>
        <v/>
      </c>
      <c r="J95" s="12" t="n"/>
    </row>
    <row r="96" ht="19" customHeight="1" s="17">
      <c r="B96" s="46" t="n"/>
      <c r="C96" s="12" t="n"/>
      <c r="D96" s="12" t="n"/>
      <c r="E96" s="6" t="n"/>
      <c r="F96" s="8">
        <f>IF(B96="","",SUM($E$25:E96))</f>
        <v/>
      </c>
      <c r="G96" s="8">
        <f>IF(B96="","",SUMIF($C$25:C96,"Participant contribution",$E$25:E96))</f>
        <v/>
      </c>
      <c r="H96" s="8">
        <f>IF(B96="","",SUMIF($C$25:C96,"Employer contribution",$E$25:E96))</f>
        <v/>
      </c>
      <c r="I96" s="8">
        <f>IF(B96="","",SUMIF($C$25:C96,"Interest or earnings",$E$25:E96))</f>
        <v/>
      </c>
      <c r="J96" s="12" t="n"/>
    </row>
    <row r="97" ht="19" customHeight="1" s="17">
      <c r="B97" s="46" t="n"/>
      <c r="C97" s="12" t="n"/>
      <c r="D97" s="12" t="n"/>
      <c r="E97" s="6" t="n"/>
      <c r="F97" s="8">
        <f>IF(B97="","",SUM($E$25:E97))</f>
        <v/>
      </c>
      <c r="G97" s="8">
        <f>IF(B97="","",SUMIF($C$25:C97,"Participant contribution",$E$25:E97))</f>
        <v/>
      </c>
      <c r="H97" s="8">
        <f>IF(B97="","",SUMIF($C$25:C97,"Employer contribution",$E$25:E97))</f>
        <v/>
      </c>
      <c r="I97" s="8">
        <f>IF(B97="","",SUMIF($C$25:C97,"Interest or earnings",$E$25:E97))</f>
        <v/>
      </c>
      <c r="J97" s="12" t="n"/>
    </row>
    <row r="98" ht="19" customHeight="1" s="17">
      <c r="B98" s="46" t="n"/>
      <c r="C98" s="12" t="n"/>
      <c r="D98" s="12" t="n"/>
      <c r="E98" s="6" t="n"/>
      <c r="F98" s="8">
        <f>IF(B98="","",SUM($E$25:E98))</f>
        <v/>
      </c>
      <c r="G98" s="8">
        <f>IF(B98="","",SUMIF($C$25:C98,"Participant contribution",$E$25:E98))</f>
        <v/>
      </c>
      <c r="H98" s="8">
        <f>IF(B98="","",SUMIF($C$25:C98,"Employer contribution",$E$25:E98))</f>
        <v/>
      </c>
      <c r="I98" s="8">
        <f>IF(B98="","",SUMIF($C$25:C98,"Interest or earnings",$E$25:E98))</f>
        <v/>
      </c>
      <c r="J98" s="12" t="n"/>
    </row>
    <row r="99" ht="19" customHeight="1" s="17">
      <c r="B99" s="46" t="n"/>
      <c r="C99" s="12" t="n"/>
      <c r="D99" s="12" t="n"/>
      <c r="E99" s="6" t="n"/>
      <c r="F99" s="8">
        <f>IF(B99="","",SUM($E$25:E99))</f>
        <v/>
      </c>
      <c r="G99" s="8">
        <f>IF(B99="","",SUMIF($C$25:C99,"Participant contribution",$E$25:E99))</f>
        <v/>
      </c>
      <c r="H99" s="8">
        <f>IF(B99="","",SUMIF($C$25:C99,"Employer contribution",$E$25:E99))</f>
        <v/>
      </c>
      <c r="I99" s="8">
        <f>IF(B99="","",SUMIF($C$25:C99,"Interest or earnings",$E$25:E99))</f>
        <v/>
      </c>
      <c r="J99" s="12" t="n"/>
    </row>
    <row r="100" ht="19" customHeight="1" s="17">
      <c r="B100" s="46" t="n"/>
      <c r="C100" s="12" t="n"/>
      <c r="D100" s="12" t="n"/>
      <c r="E100" s="6" t="n"/>
      <c r="F100" s="8">
        <f>IF(B100="","",SUM($E$25:E100))</f>
        <v/>
      </c>
      <c r="G100" s="8">
        <f>IF(B100="","",SUMIF($C$25:C100,"Participant contribution",$E$25:E100))</f>
        <v/>
      </c>
      <c r="H100" s="8">
        <f>IF(B100="","",SUMIF($C$25:C100,"Employer contribution",$E$25:E100))</f>
        <v/>
      </c>
      <c r="I100" s="8">
        <f>IF(B100="","",SUMIF($C$25:C100,"Interest or earnings",$E$25:E100))</f>
        <v/>
      </c>
      <c r="J100" s="12" t="n"/>
    </row>
    <row r="101" ht="19" customHeight="1" s="17">
      <c r="B101" s="46" t="n"/>
      <c r="C101" s="12" t="n"/>
      <c r="D101" s="12" t="n"/>
      <c r="E101" s="6" t="n"/>
      <c r="F101" s="8">
        <f>IF(B101="","",SUM($E$25:E101))</f>
        <v/>
      </c>
      <c r="G101" s="8">
        <f>IF(B101="","",SUMIF($C$25:C101,"Participant contribution",$E$25:E101))</f>
        <v/>
      </c>
      <c r="H101" s="8">
        <f>IF(B101="","",SUMIF($C$25:C101,"Employer contribution",$E$25:E101))</f>
        <v/>
      </c>
      <c r="I101" s="8">
        <f>IF(B101="","",SUMIF($C$25:C101,"Interest or earnings",$E$25:E101))</f>
        <v/>
      </c>
      <c r="J101" s="12" t="n"/>
    </row>
    <row r="102" ht="19" customHeight="1" s="17">
      <c r="B102" s="46" t="n"/>
      <c r="C102" s="12" t="n"/>
      <c r="D102" s="12" t="n"/>
      <c r="E102" s="6" t="n"/>
      <c r="F102" s="8">
        <f>IF(B102="","",SUM($E$25:E102))</f>
        <v/>
      </c>
      <c r="G102" s="8">
        <f>IF(B102="","",SUMIF($C$25:C102,"Participant contribution",$E$25:E102))</f>
        <v/>
      </c>
      <c r="H102" s="8">
        <f>IF(B102="","",SUMIF($C$25:C102,"Employer contribution",$E$25:E102))</f>
        <v/>
      </c>
      <c r="I102" s="8">
        <f>IF(B102="","",SUMIF($C$25:C102,"Interest or earnings",$E$25:E102))</f>
        <v/>
      </c>
      <c r="J102" s="12" t="n"/>
    </row>
    <row r="103" ht="19" customHeight="1" s="17">
      <c r="B103" s="46" t="n"/>
      <c r="C103" s="12" t="n"/>
      <c r="D103" s="12" t="n"/>
      <c r="E103" s="6" t="n"/>
      <c r="F103" s="8">
        <f>IF(B103="","",SUM($E$25:E103))</f>
        <v/>
      </c>
      <c r="G103" s="8">
        <f>IF(B103="","",SUMIF($C$25:C103,"Participant contribution",$E$25:E103))</f>
        <v/>
      </c>
      <c r="H103" s="8">
        <f>IF(B103="","",SUMIF($C$25:C103,"Employer contribution",$E$25:E103))</f>
        <v/>
      </c>
      <c r="I103" s="8">
        <f>IF(B103="","",SUMIF($C$25:C103,"Interest or earnings",$E$25:E103))</f>
        <v/>
      </c>
      <c r="J103" s="12" t="n"/>
    </row>
    <row r="104" ht="19" customHeight="1" s="17">
      <c r="B104" s="46" t="n"/>
      <c r="C104" s="12" t="n"/>
      <c r="D104" s="12" t="n"/>
      <c r="E104" s="6" t="n"/>
      <c r="F104" s="8">
        <f>IF(B104="","",SUM($E$25:E104))</f>
        <v/>
      </c>
      <c r="G104" s="8">
        <f>IF(B104="","",SUMIF($C$25:C104,"Participant contribution",$E$25:E104))</f>
        <v/>
      </c>
      <c r="H104" s="8">
        <f>IF(B104="","",SUMIF($C$25:C104,"Employer contribution",$E$25:E104))</f>
        <v/>
      </c>
      <c r="I104" s="8">
        <f>IF(B104="","",SUMIF($C$25:C104,"Interest or earnings",$E$25:E104))</f>
        <v/>
      </c>
      <c r="J104" s="12" t="n"/>
    </row>
    <row r="105" ht="19" customHeight="1" s="17">
      <c r="B105" s="46" t="n"/>
      <c r="C105" s="12" t="n"/>
      <c r="D105" s="12" t="n"/>
      <c r="E105" s="6" t="n"/>
      <c r="F105" s="8">
        <f>IF(B105="","",SUM($E$25:E105))</f>
        <v/>
      </c>
      <c r="G105" s="8">
        <f>IF(B105="","",SUMIF($C$25:C105,"Participant contribution",$E$25:E105))</f>
        <v/>
      </c>
      <c r="H105" s="8">
        <f>IF(B105="","",SUMIF($C$25:C105,"Employer contribution",$E$25:E105))</f>
        <v/>
      </c>
      <c r="I105" s="8">
        <f>IF(B105="","",SUMIF($C$25:C105,"Interest or earnings",$E$25:E105))</f>
        <v/>
      </c>
      <c r="J105" s="12" t="n"/>
    </row>
    <row r="106" ht="19" customHeight="1" s="17">
      <c r="B106" s="46" t="n"/>
      <c r="C106" s="12" t="n"/>
      <c r="D106" s="12" t="n"/>
      <c r="E106" s="6" t="n"/>
      <c r="F106" s="8">
        <f>IF(B106="","",SUM($E$25:E106))</f>
        <v/>
      </c>
      <c r="G106" s="8">
        <f>IF(B106="","",SUMIF($C$25:C106,"Participant contribution",$E$25:E106))</f>
        <v/>
      </c>
      <c r="H106" s="8">
        <f>IF(B106="","",SUMIF($C$25:C106,"Employer contribution",$E$25:E106))</f>
        <v/>
      </c>
      <c r="I106" s="8">
        <f>IF(B106="","",SUMIF($C$25:C106,"Interest or earnings",$E$25:E106))</f>
        <v/>
      </c>
      <c r="J106" s="12" t="n"/>
    </row>
    <row r="107" ht="19" customHeight="1" s="17">
      <c r="B107" s="46" t="n"/>
      <c r="C107" s="12" t="n"/>
      <c r="D107" s="12" t="n"/>
      <c r="E107" s="6" t="n"/>
      <c r="F107" s="8">
        <f>IF(B107="","",SUM($E$25:E107))</f>
        <v/>
      </c>
      <c r="G107" s="8">
        <f>IF(B107="","",SUMIF($C$25:C107,"Participant contribution",$E$25:E107))</f>
        <v/>
      </c>
      <c r="H107" s="8">
        <f>IF(B107="","",SUMIF($C$25:C107,"Employer contribution",$E$25:E107))</f>
        <v/>
      </c>
      <c r="I107" s="8">
        <f>IF(B107="","",SUMIF($C$25:C107,"Interest or earnings",$E$25:E107))</f>
        <v/>
      </c>
      <c r="J107" s="12" t="n"/>
    </row>
    <row r="108" ht="19" customHeight="1" s="17">
      <c r="B108" s="46" t="n"/>
      <c r="C108" s="12" t="n"/>
      <c r="D108" s="12" t="n"/>
      <c r="E108" s="6" t="n"/>
      <c r="F108" s="8">
        <f>IF(B108="","",SUM($E$25:E108))</f>
        <v/>
      </c>
      <c r="G108" s="8">
        <f>IF(B108="","",SUMIF($C$25:C108,"Participant contribution",$E$25:E108))</f>
        <v/>
      </c>
      <c r="H108" s="8">
        <f>IF(B108="","",SUMIF($C$25:C108,"Employer contribution",$E$25:E108))</f>
        <v/>
      </c>
      <c r="I108" s="8">
        <f>IF(B108="","",SUMIF($C$25:C108,"Interest or earnings",$E$25:E108))</f>
        <v/>
      </c>
      <c r="J108" s="12" t="n"/>
    </row>
    <row r="109" ht="19" customHeight="1" s="17">
      <c r="B109" s="46" t="n"/>
      <c r="C109" s="12" t="n"/>
      <c r="D109" s="12" t="n"/>
      <c r="E109" s="6" t="n"/>
      <c r="F109" s="8">
        <f>IF(B109="","",SUM($E$25:E109))</f>
        <v/>
      </c>
      <c r="G109" s="8">
        <f>IF(B109="","",SUMIF($C$25:C109,"Participant contribution",$E$25:E109))</f>
        <v/>
      </c>
      <c r="H109" s="8">
        <f>IF(B109="","",SUMIF($C$25:C109,"Employer contribution",$E$25:E109))</f>
        <v/>
      </c>
      <c r="I109" s="8">
        <f>IF(B109="","",SUMIF($C$25:C109,"Interest or earnings",$E$25:E109))</f>
        <v/>
      </c>
      <c r="J109" s="12" t="n"/>
    </row>
    <row r="110" ht="19" customHeight="1" s="17">
      <c r="B110" s="46" t="n"/>
      <c r="C110" s="12" t="n"/>
      <c r="D110" s="12" t="n"/>
      <c r="E110" s="6" t="n"/>
      <c r="F110" s="8">
        <f>IF(B110="","",SUM($E$25:E110))</f>
        <v/>
      </c>
      <c r="G110" s="8">
        <f>IF(B110="","",SUMIF($C$25:C110,"Participant contribution",$E$25:E110))</f>
        <v/>
      </c>
      <c r="H110" s="8">
        <f>IF(B110="","",SUMIF($C$25:C110,"Employer contribution",$E$25:E110))</f>
        <v/>
      </c>
      <c r="I110" s="8">
        <f>IF(B110="","",SUMIF($C$25:C110,"Interest or earnings",$E$25:E110))</f>
        <v/>
      </c>
      <c r="J110" s="12" t="n"/>
    </row>
    <row r="111" ht="19" customHeight="1" s="17">
      <c r="B111" s="46" t="n"/>
      <c r="C111" s="12" t="n"/>
      <c r="D111" s="12" t="n"/>
      <c r="E111" s="6" t="n"/>
      <c r="F111" s="8">
        <f>IF(B111="","",SUM($E$25:E111))</f>
        <v/>
      </c>
      <c r="G111" s="8">
        <f>IF(B111="","",SUMIF($C$25:C111,"Participant contribution",$E$25:E111))</f>
        <v/>
      </c>
      <c r="H111" s="8">
        <f>IF(B111="","",SUMIF($C$25:C111,"Employer contribution",$E$25:E111))</f>
        <v/>
      </c>
      <c r="I111" s="8">
        <f>IF(B111="","",SUMIF($C$25:C111,"Interest or earnings",$E$25:E111))</f>
        <v/>
      </c>
      <c r="J111" s="12" t="n"/>
    </row>
    <row r="112" ht="19" customHeight="1" s="17">
      <c r="B112" s="46" t="n"/>
      <c r="C112" s="12" t="n"/>
      <c r="D112" s="12" t="n"/>
      <c r="E112" s="6" t="n"/>
      <c r="F112" s="8">
        <f>IF(B112="","",SUM($E$25:E112))</f>
        <v/>
      </c>
      <c r="G112" s="8">
        <f>IF(B112="","",SUMIF($C$25:C112,"Participant contribution",$E$25:E112))</f>
        <v/>
      </c>
      <c r="H112" s="8">
        <f>IF(B112="","",SUMIF($C$25:C112,"Employer contribution",$E$25:E112))</f>
        <v/>
      </c>
      <c r="I112" s="8">
        <f>IF(B112="","",SUMIF($C$25:C112,"Interest or earnings",$E$25:E112))</f>
        <v/>
      </c>
      <c r="J112" s="12" t="n"/>
    </row>
    <row r="113" ht="19" customHeight="1" s="17">
      <c r="B113" s="46" t="n"/>
      <c r="C113" s="12" t="n"/>
      <c r="D113" s="12" t="n"/>
      <c r="E113" s="6" t="n"/>
      <c r="F113" s="8">
        <f>IF(B113="","",SUM($E$25:E113))</f>
        <v/>
      </c>
      <c r="G113" s="8">
        <f>IF(B113="","",SUMIF($C$25:C113,"Participant contribution",$E$25:E113))</f>
        <v/>
      </c>
      <c r="H113" s="8">
        <f>IF(B113="","",SUMIF($C$25:C113,"Employer contribution",$E$25:E113))</f>
        <v/>
      </c>
      <c r="I113" s="8">
        <f>IF(B113="","",SUMIF($C$25:C113,"Interest or earnings",$E$25:E113))</f>
        <v/>
      </c>
      <c r="J113" s="12" t="n"/>
    </row>
    <row r="114" ht="19" customHeight="1" s="17">
      <c r="B114" s="46" t="n"/>
      <c r="C114" s="12" t="n"/>
      <c r="D114" s="12" t="n"/>
      <c r="E114" s="6" t="n"/>
      <c r="F114" s="8">
        <f>IF(B114="","",SUM($E$25:E114))</f>
        <v/>
      </c>
      <c r="G114" s="8">
        <f>IF(B114="","",SUMIF($C$25:C114,"Participant contribution",$E$25:E114))</f>
        <v/>
      </c>
      <c r="H114" s="8">
        <f>IF(B114="","",SUMIF($C$25:C114,"Employer contribution",$E$25:E114))</f>
        <v/>
      </c>
      <c r="I114" s="8">
        <f>IF(B114="","",SUMIF($C$25:C114,"Interest or earnings",$E$25:E114))</f>
        <v/>
      </c>
      <c r="J114" s="12" t="n"/>
    </row>
    <row r="115" ht="19" customHeight="1" s="17">
      <c r="B115" s="46" t="n"/>
      <c r="C115" s="12" t="n"/>
      <c r="D115" s="12" t="n"/>
      <c r="E115" s="6" t="n"/>
      <c r="F115" s="8">
        <f>IF(B115="","",SUM($E$25:E115))</f>
        <v/>
      </c>
      <c r="G115" s="8">
        <f>IF(B115="","",SUMIF($C$25:C115,"Participant contribution",$E$25:E115))</f>
        <v/>
      </c>
      <c r="H115" s="8">
        <f>IF(B115="","",SUMIF($C$25:C115,"Employer contribution",$E$25:E115))</f>
        <v/>
      </c>
      <c r="I115" s="8">
        <f>IF(B115="","",SUMIF($C$25:C115,"Interest or earnings",$E$25:E115))</f>
        <v/>
      </c>
      <c r="J115" s="12" t="n"/>
    </row>
    <row r="116" ht="19" customHeight="1" s="17">
      <c r="B116" s="46" t="n"/>
      <c r="C116" s="12" t="n"/>
      <c r="D116" s="12" t="n"/>
      <c r="E116" s="6" t="n"/>
      <c r="F116" s="8">
        <f>IF(B116="","",SUM($E$25:E116))</f>
        <v/>
      </c>
      <c r="G116" s="8">
        <f>IF(B116="","",SUMIF($C$25:C116,"Participant contribution",$E$25:E116))</f>
        <v/>
      </c>
      <c r="H116" s="8">
        <f>IF(B116="","",SUMIF($C$25:C116,"Employer contribution",$E$25:E116))</f>
        <v/>
      </c>
      <c r="I116" s="8">
        <f>IF(B116="","",SUMIF($C$25:C116,"Interest or earnings",$E$25:E116))</f>
        <v/>
      </c>
      <c r="J116" s="12" t="n"/>
    </row>
    <row r="117" ht="19" customHeight="1" s="17">
      <c r="B117" s="46" t="n"/>
      <c r="C117" s="12" t="n"/>
      <c r="D117" s="12" t="n"/>
      <c r="E117" s="6" t="n"/>
      <c r="F117" s="8">
        <f>IF(B117="","",SUM($E$25:E117))</f>
        <v/>
      </c>
      <c r="G117" s="8">
        <f>IF(B117="","",SUMIF($C$25:C117,"Participant contribution",$E$25:E117))</f>
        <v/>
      </c>
      <c r="H117" s="8">
        <f>IF(B117="","",SUMIF($C$25:C117,"Employer contribution",$E$25:E117))</f>
        <v/>
      </c>
      <c r="I117" s="8">
        <f>IF(B117="","",SUMIF($C$25:C117,"Interest or earnings",$E$25:E117))</f>
        <v/>
      </c>
      <c r="J117" s="12" t="n"/>
    </row>
    <row r="118" ht="19" customHeight="1" s="17">
      <c r="B118" s="46" t="n"/>
      <c r="C118" s="12" t="n"/>
      <c r="D118" s="12" t="n"/>
      <c r="E118" s="6" t="n"/>
      <c r="F118" s="8">
        <f>IF(B118="","",SUM($E$25:E118))</f>
        <v/>
      </c>
      <c r="G118" s="8">
        <f>IF(B118="","",SUMIF($C$25:C118,"Participant contribution",$E$25:E118))</f>
        <v/>
      </c>
      <c r="H118" s="8">
        <f>IF(B118="","",SUMIF($C$25:C118,"Employer contribution",$E$25:E118))</f>
        <v/>
      </c>
      <c r="I118" s="8">
        <f>IF(B118="","",SUMIF($C$25:C118,"Interest or earnings",$E$25:E118))</f>
        <v/>
      </c>
      <c r="J118" s="12" t="n"/>
    </row>
    <row r="119" ht="19" customHeight="1" s="17">
      <c r="B119" s="46" t="n"/>
      <c r="C119" s="12" t="n"/>
      <c r="D119" s="12" t="n"/>
      <c r="E119" s="6" t="n"/>
      <c r="F119" s="8">
        <f>IF(B119="","",SUM($E$25:E119))</f>
        <v/>
      </c>
      <c r="G119" s="8">
        <f>IF(B119="","",SUMIF($C$25:C119,"Participant contribution",$E$25:E119))</f>
        <v/>
      </c>
      <c r="H119" s="8">
        <f>IF(B119="","",SUMIF($C$25:C119,"Employer contribution",$E$25:E119))</f>
        <v/>
      </c>
      <c r="I119" s="8">
        <f>IF(B119="","",SUMIF($C$25:C119,"Interest or earnings",$E$25:E119))</f>
        <v/>
      </c>
      <c r="J119" s="12" t="n"/>
    </row>
    <row r="120" ht="19" customHeight="1" s="17">
      <c r="B120" s="46" t="n"/>
      <c r="C120" s="12" t="n"/>
      <c r="D120" s="12" t="n"/>
      <c r="E120" s="6" t="n"/>
      <c r="F120" s="8">
        <f>IF(B120="","",SUM($E$25:E120))</f>
        <v/>
      </c>
      <c r="G120" s="8">
        <f>IF(B120="","",SUMIF($C$25:C120,"Participant contribution",$E$25:E120))</f>
        <v/>
      </c>
      <c r="H120" s="8">
        <f>IF(B120="","",SUMIF($C$25:C120,"Employer contribution",$E$25:E120))</f>
        <v/>
      </c>
      <c r="I120" s="8">
        <f>IF(B120="","",SUMIF($C$25:C120,"Interest or earnings",$E$25:E120))</f>
        <v/>
      </c>
      <c r="J120" s="12" t="n"/>
    </row>
    <row r="121" ht="19" customHeight="1" s="17">
      <c r="B121" s="46" t="n"/>
      <c r="C121" s="12" t="n"/>
      <c r="D121" s="12" t="n"/>
      <c r="E121" s="6" t="n"/>
      <c r="F121" s="8">
        <f>IF(B121="","",SUM($E$25:E121))</f>
        <v/>
      </c>
      <c r="G121" s="8">
        <f>IF(B121="","",SUMIF($C$25:C121,"Participant contribution",$E$25:E121))</f>
        <v/>
      </c>
      <c r="H121" s="8">
        <f>IF(B121="","",SUMIF($C$25:C121,"Employer contribution",$E$25:E121))</f>
        <v/>
      </c>
      <c r="I121" s="8">
        <f>IF(B121="","",SUMIF($C$25:C121,"Interest or earnings",$E$25:E121))</f>
        <v/>
      </c>
      <c r="J121" s="12" t="n"/>
    </row>
    <row r="122" ht="19" customHeight="1" s="17">
      <c r="B122" s="46" t="n"/>
      <c r="C122" s="12" t="n"/>
      <c r="D122" s="12" t="n"/>
      <c r="E122" s="6" t="n"/>
      <c r="F122" s="8">
        <f>IF(B122="","",SUM($E$25:E122))</f>
        <v/>
      </c>
      <c r="G122" s="8">
        <f>IF(B122="","",SUMIF($C$25:C122,"Participant contribution",$E$25:E122))</f>
        <v/>
      </c>
      <c r="H122" s="8">
        <f>IF(B122="","",SUMIF($C$25:C122,"Employer contribution",$E$25:E122))</f>
        <v/>
      </c>
      <c r="I122" s="8">
        <f>IF(B122="","",SUMIF($C$25:C122,"Interest or earnings",$E$25:E122))</f>
        <v/>
      </c>
      <c r="J122" s="12" t="n"/>
    </row>
    <row r="123" ht="19" customHeight="1" s="17">
      <c r="B123" s="46" t="n"/>
      <c r="C123" s="12" t="n"/>
      <c r="D123" s="12" t="n"/>
      <c r="E123" s="6" t="n"/>
      <c r="F123" s="8">
        <f>IF(B123="","",SUM($E$25:E123))</f>
        <v/>
      </c>
      <c r="G123" s="8">
        <f>IF(B123="","",SUMIF($C$25:C123,"Participant contribution",$E$25:E123))</f>
        <v/>
      </c>
      <c r="H123" s="8">
        <f>IF(B123="","",SUMIF($C$25:C123,"Employer contribution",$E$25:E123))</f>
        <v/>
      </c>
      <c r="I123" s="8">
        <f>IF(B123="","",SUMIF($C$25:C123,"Interest or earnings",$E$25:E123))</f>
        <v/>
      </c>
      <c r="J123" s="12" t="n"/>
    </row>
    <row r="124" ht="19" customHeight="1" s="17">
      <c r="B124" s="46" t="n"/>
      <c r="C124" s="12" t="n"/>
      <c r="D124" s="12" t="n"/>
      <c r="E124" s="6" t="n"/>
      <c r="F124" s="8">
        <f>IF(B124="","",SUM($E$25:E124))</f>
        <v/>
      </c>
      <c r="G124" s="8">
        <f>IF(B124="","",SUMIF($C$25:C124,"Participant contribution",$E$25:E124))</f>
        <v/>
      </c>
      <c r="H124" s="8">
        <f>IF(B124="","",SUMIF($C$25:C124,"Employer contribution",$E$25:E124))</f>
        <v/>
      </c>
      <c r="I124" s="8">
        <f>IF(B124="","",SUMIF($C$25:C124,"Interest or earnings",$E$25:E124))</f>
        <v/>
      </c>
      <c r="J124" s="12" t="n"/>
    </row>
    <row r="125" ht="19" customHeight="1" s="17">
      <c r="B125" s="46" t="n"/>
      <c r="C125" s="12" t="n"/>
      <c r="D125" s="12" t="n"/>
      <c r="E125" s="6" t="n"/>
      <c r="F125" s="8">
        <f>IF(B125="","",SUM($E$25:E125))</f>
        <v/>
      </c>
      <c r="G125" s="8">
        <f>IF(B125="","",SUMIF($C$25:C125,"Participant contribution",$E$25:E125))</f>
        <v/>
      </c>
      <c r="H125" s="8">
        <f>IF(B125="","",SUMIF($C$25:C125,"Employer contribution",$E$25:E125))</f>
        <v/>
      </c>
      <c r="I125" s="8">
        <f>IF(B125="","",SUMIF($C$25:C125,"Interest or earnings",$E$25:E125))</f>
        <v/>
      </c>
      <c r="J125" s="12" t="n"/>
    </row>
    <row r="126" ht="19" customHeight="1" s="17">
      <c r="B126" s="46" t="n"/>
      <c r="C126" s="12" t="n"/>
      <c r="D126" s="12" t="n"/>
      <c r="E126" s="6" t="n"/>
      <c r="F126" s="8">
        <f>IF(B126="","",SUM($E$25:E126))</f>
        <v/>
      </c>
      <c r="G126" s="8">
        <f>IF(B126="","",SUMIF($C$25:C126,"Participant contribution",$E$25:E126))</f>
        <v/>
      </c>
      <c r="H126" s="8">
        <f>IF(B126="","",SUMIF($C$25:C126,"Employer contribution",$E$25:E126))</f>
        <v/>
      </c>
      <c r="I126" s="8">
        <f>IF(B126="","",SUMIF($C$25:C126,"Interest or earnings",$E$25:E126))</f>
        <v/>
      </c>
      <c r="J126" s="12" t="n"/>
    </row>
    <row r="127" ht="19" customHeight="1" s="17">
      <c r="B127" s="46" t="n"/>
      <c r="C127" s="12" t="n"/>
      <c r="D127" s="12" t="n"/>
      <c r="E127" s="6" t="n"/>
      <c r="F127" s="8">
        <f>IF(B127="","",SUM($E$25:E127))</f>
        <v/>
      </c>
      <c r="G127" s="8">
        <f>IF(B127="","",SUMIF($C$25:C127,"Participant contribution",$E$25:E127))</f>
        <v/>
      </c>
      <c r="H127" s="8">
        <f>IF(B127="","",SUMIF($C$25:C127,"Employer contribution",$E$25:E127))</f>
        <v/>
      </c>
      <c r="I127" s="8">
        <f>IF(B127="","",SUMIF($C$25:C127,"Interest or earnings",$E$25:E127))</f>
        <v/>
      </c>
      <c r="J127" s="12" t="n"/>
    </row>
    <row r="128" ht="19" customHeight="1" s="17">
      <c r="B128" s="46" t="n"/>
      <c r="C128" s="12" t="n"/>
      <c r="D128" s="12" t="n"/>
      <c r="E128" s="6" t="n"/>
      <c r="F128" s="8">
        <f>IF(B128="","",SUM($E$25:E128))</f>
        <v/>
      </c>
      <c r="G128" s="8">
        <f>IF(B128="","",SUMIF($C$25:C128,"Participant contribution",$E$25:E128))</f>
        <v/>
      </c>
      <c r="H128" s="8">
        <f>IF(B128="","",SUMIF($C$25:C128,"Employer contribution",$E$25:E128))</f>
        <v/>
      </c>
      <c r="I128" s="8">
        <f>IF(B128="","",SUMIF($C$25:C128,"Interest or earnings",$E$25:E128))</f>
        <v/>
      </c>
      <c r="J128" s="12" t="n"/>
    </row>
    <row r="129" ht="19" customHeight="1" s="17">
      <c r="B129" s="28" t="inlineStr">
        <is>
          <t>BALANCE</t>
        </is>
      </c>
      <c r="C129" s="32" t="n"/>
      <c r="D129" s="33" t="n"/>
      <c r="E129" s="7">
        <f>SUM(E25:E128)</f>
        <v/>
      </c>
      <c r="G129" s="7">
        <f>SUMIF($C$25:$C$128,"Participant contribution",$E$25:$E$128)</f>
        <v/>
      </c>
      <c r="H129" s="7">
        <f>SUMIF($C$25:$C$128,"Employer contribution",$E$25:$E$128)</f>
        <v/>
      </c>
      <c r="I129" s="7">
        <f>SUMIF($C$25:$C$128,"Interest or earnings",$E$25:$E$128)</f>
        <v/>
      </c>
    </row>
    <row r="131" ht="19" customHeight="1" s="17">
      <c r="B131" s="13" t="inlineStr">
        <is>
          <t>You enter these values</t>
        </is>
      </c>
    </row>
    <row r="132" ht="19" customHeight="1" s="17">
      <c r="B132" s="14" t="inlineStr">
        <is>
          <t>Calculated for you</t>
        </is>
      </c>
    </row>
  </sheetData>
  <mergeCells count="26">
    <mergeCell ref="B11:J11"/>
    <mergeCell ref="B14:D14"/>
    <mergeCell ref="F16:J16"/>
    <mergeCell ref="B17:D17"/>
    <mergeCell ref="F19:J19"/>
    <mergeCell ref="B1:J1"/>
    <mergeCell ref="B13:J13"/>
    <mergeCell ref="B19:D19"/>
    <mergeCell ref="F15:J15"/>
    <mergeCell ref="F21:J21"/>
    <mergeCell ref="F20:J20"/>
    <mergeCell ref="B9:J9"/>
    <mergeCell ref="F18:J18"/>
    <mergeCell ref="B15:D15"/>
    <mergeCell ref="B20:D20"/>
    <mergeCell ref="F17:J17"/>
    <mergeCell ref="B5:J5"/>
    <mergeCell ref="E22:J22"/>
    <mergeCell ref="B129:D129"/>
    <mergeCell ref="B16:D16"/>
    <mergeCell ref="B7:J7"/>
    <mergeCell ref="B3:J3"/>
    <mergeCell ref="B22:D22"/>
    <mergeCell ref="B18:D18"/>
    <mergeCell ref="B21:D21"/>
    <mergeCell ref="F14:J14"/>
  </mergeCells>
  <dataValidations count="1">
    <dataValidation sqref="C25:C128" showDropDown="0" showInputMessage="0" showErrorMessage="0" allowBlank="1" type="list">
      <formula1>"Participant contribution,Employer contribution,Interest or earnings,Rollover in,Qualified withdrawal,Reimbursement to self,Non-qualified withdrawal"</formula1>
    </dataValidation>
  </dataValidations>
  <pageMargins left="0.75" right="0.75" top="1" bottom="1" header="0.5" footer="0.5"/>
</worksheet>
</file>

<file path=xl/worksheets/sheet3.xml><?xml version="1.0" encoding="utf-8"?>
<worksheet xmlns="http://schemas.openxmlformats.org/spreadsheetml/2006/main">
  <sheetPr>
    <tabColor rgb="FF102A24"/>
    <outlinePr summaryBelow="1" summaryRight="1"/>
    <pageSetUpPr/>
  </sheetPr>
  <dimension ref="B1:J89"/>
  <sheetViews>
    <sheetView showGridLines="0" workbookViewId="0">
      <pane xSplit="1" ySplit="5" topLeftCell="B6" activePane="bottomRight" state="frozen"/>
      <selection pane="topRight" activeCell="A1" sqref="A1"/>
      <selection pane="bottomLeft" activeCell="A1" sqref="A1"/>
      <selection pane="bottomRight" activeCell="C12" sqref="C12"/>
    </sheetView>
  </sheetViews>
  <sheetFormatPr baseColWidth="10" defaultColWidth="8.83203125" defaultRowHeight="15"/>
  <cols>
    <col width="2.5" customWidth="1" style="17" min="1" max="1"/>
    <col width="14" customWidth="1" style="17" min="2" max="2"/>
    <col width="28" customWidth="1" style="17" min="3" max="3"/>
    <col width="14" customWidth="1" style="17" min="4" max="4"/>
    <col width="22" customWidth="1" style="17" min="5" max="5"/>
    <col width="16" customWidth="1" style="17" min="6" max="7"/>
    <col width="22" customWidth="1" style="17" min="8" max="8"/>
    <col width="16" customWidth="1" style="17" min="9" max="9"/>
    <col width="44.33203125" bestFit="1" customWidth="1" style="17" min="10" max="10"/>
  </cols>
  <sheetData>
    <row r="1" ht="26" customHeight="1" s="17">
      <c r="B1" s="26" t="inlineStr">
        <is>
          <t>Qualified expenses — reimbursed and banked</t>
        </is>
      </c>
    </row>
    <row r="3" ht="40" customHeight="1" s="17">
      <c r="B3" s="39" t="inlineStr">
        <is>
          <t>An expense you paid out of pocket and have not yet reimbursed can be reimbursed from the HSA at any time in the future, with no deadline, as long as the expense was incurred after the account was opened and you still have the receipt. The bottom line of this tab is how much you have banked that way.</t>
        </is>
      </c>
      <c r="C3" s="32" t="n"/>
      <c r="D3" s="32" t="n"/>
      <c r="E3" s="32" t="n"/>
      <c r="F3" s="32" t="n"/>
      <c r="G3" s="32" t="n"/>
      <c r="H3" s="32" t="n"/>
      <c r="I3" s="32" t="n"/>
      <c r="J3" s="33" t="n"/>
    </row>
    <row r="5" ht="40" customHeight="1" s="17">
      <c r="B5" s="9" t="inlineStr">
        <is>
          <t>Date of service</t>
        </is>
      </c>
      <c r="C5" s="9" t="inlineStr">
        <is>
          <t>Provider</t>
        </is>
      </c>
      <c r="D5" s="9" t="inlineStr">
        <is>
          <t>Amount</t>
        </is>
      </c>
      <c r="E5" s="9" t="inlineStr">
        <is>
          <t>Paid with</t>
        </is>
      </c>
      <c r="F5" s="9" t="inlineStr">
        <is>
          <t>Reimbursed yet?</t>
        </is>
      </c>
      <c r="G5" s="9" t="inlineStr">
        <is>
          <t>Date reimbursed</t>
        </is>
      </c>
      <c r="H5" s="9" t="inlineStr">
        <is>
          <t>Receipt reference</t>
        </is>
      </c>
      <c r="I5" s="9" t="inlineStr">
        <is>
          <t>Banked amount</t>
        </is>
      </c>
      <c r="J5" s="9" t="inlineStr">
        <is>
          <t>Notes</t>
        </is>
      </c>
    </row>
    <row r="6" ht="19" customHeight="1" s="17">
      <c r="B6" s="46" t="n">
        <v>46036</v>
      </c>
      <c r="C6" s="11" t="inlineStr">
        <is>
          <t>Family practice</t>
        </is>
      </c>
      <c r="D6" s="6" t="n">
        <v>192.6</v>
      </c>
      <c r="E6" s="12" t="inlineStr">
        <is>
          <t>Out of pocket</t>
        </is>
      </c>
      <c r="F6" s="15" t="inlineStr">
        <is>
          <t>N</t>
        </is>
      </c>
      <c r="G6" s="46" t="n"/>
      <c r="H6" s="12" t="inlineStr">
        <is>
          <t>RCP-2026-001</t>
        </is>
      </c>
      <c r="I6" s="8">
        <f>IF(D6="","",IF(AND(E6="Out of pocket",UPPER(F6)="N"),D6,0))</f>
        <v/>
      </c>
      <c r="J6" s="12" t="n"/>
    </row>
    <row r="7" ht="19" customHeight="1" s="17">
      <c r="B7" s="46" t="n">
        <v>46056</v>
      </c>
      <c r="C7" s="11" t="inlineStr">
        <is>
          <t>Imaging center</t>
        </is>
      </c>
      <c r="D7" s="6" t="n">
        <v>371.7</v>
      </c>
      <c r="E7" s="12" t="inlineStr">
        <is>
          <t>HSA card</t>
        </is>
      </c>
      <c r="F7" s="15" t="inlineStr">
        <is>
          <t>—</t>
        </is>
      </c>
      <c r="G7" s="46" t="n">
        <v>46073</v>
      </c>
      <c r="H7" s="12" t="inlineStr">
        <is>
          <t>RCP-2026-004</t>
        </is>
      </c>
      <c r="I7" s="8">
        <f>IF(D7="","",IF(AND(E7="Out of pocket",UPPER(F7)="N"),D7,0))</f>
        <v/>
      </c>
      <c r="J7" s="12" t="n"/>
    </row>
    <row r="8" ht="19" customHeight="1" s="17">
      <c r="B8" s="46" t="n">
        <v>46064</v>
      </c>
      <c r="C8" s="11" t="inlineStr">
        <is>
          <t>Retail pharmacy</t>
        </is>
      </c>
      <c r="D8" s="6" t="n">
        <v>15</v>
      </c>
      <c r="E8" s="12" t="inlineStr">
        <is>
          <t>Out of pocket</t>
        </is>
      </c>
      <c r="F8" s="15" t="inlineStr">
        <is>
          <t>N</t>
        </is>
      </c>
      <c r="G8" s="46" t="n"/>
      <c r="H8" s="12" t="inlineStr">
        <is>
          <t>RCP-2026-006</t>
        </is>
      </c>
      <c r="I8" s="8">
        <f>IF(D8="","",IF(AND(E8="Out of pocket",UPPER(F8)="N"),D8,0))</f>
        <v/>
      </c>
      <c r="J8" s="12" t="n"/>
    </row>
    <row r="9" ht="19" customHeight="1" s="17">
      <c r="B9" s="46" t="n">
        <v>46083</v>
      </c>
      <c r="C9" s="11" t="inlineStr">
        <is>
          <t>Dental group</t>
        </is>
      </c>
      <c r="D9" s="6" t="n">
        <v>135.6</v>
      </c>
      <c r="E9" s="12" t="inlineStr">
        <is>
          <t>Out of pocket</t>
        </is>
      </c>
      <c r="F9" s="15" t="inlineStr">
        <is>
          <t>N</t>
        </is>
      </c>
      <c r="G9" s="46" t="n"/>
      <c r="H9" s="12" t="inlineStr">
        <is>
          <t>RCP-2026-009</t>
        </is>
      </c>
      <c r="I9" s="8">
        <f>IF(D9="","",IF(AND(E9="Out of pocket",UPPER(F9)="N"),D9,0))</f>
        <v/>
      </c>
      <c r="J9" s="12" t="n"/>
    </row>
    <row r="10" ht="19" customHeight="1" s="17">
      <c r="B10" s="46" t="n">
        <v>46099</v>
      </c>
      <c r="C10" s="11" t="inlineStr">
        <is>
          <t>Optometry</t>
        </is>
      </c>
      <c r="D10" s="6" t="n">
        <v>290</v>
      </c>
      <c r="E10" s="12" t="inlineStr">
        <is>
          <t>Out of pocket</t>
        </is>
      </c>
      <c r="F10" s="15" t="inlineStr">
        <is>
          <t>N</t>
        </is>
      </c>
      <c r="G10" s="46" t="n"/>
      <c r="H10" s="12" t="inlineStr">
        <is>
          <t>RCP-2026-011</t>
        </is>
      </c>
      <c r="I10" s="8">
        <f>IF(D10="","",IF(AND(E10="Out of pocket",UPPER(F10)="N"),D10,0))</f>
        <v/>
      </c>
      <c r="J10" s="12" t="inlineStr">
        <is>
          <t>Frames above the plan allowance still qualify.</t>
        </is>
      </c>
    </row>
    <row r="11" ht="19" customHeight="1" s="17">
      <c r="B11" s="46" t="n">
        <v>46161</v>
      </c>
      <c r="C11" s="11" t="inlineStr">
        <is>
          <t>Urgent care</t>
        </is>
      </c>
      <c r="D11" s="6" t="n">
        <v>60</v>
      </c>
      <c r="E11" s="12" t="inlineStr">
        <is>
          <t>Out of pocket</t>
        </is>
      </c>
      <c r="F11" s="15" t="inlineStr">
        <is>
          <t>Y</t>
        </is>
      </c>
      <c r="G11" s="46" t="n">
        <v>46178</v>
      </c>
      <c r="H11" s="12" t="inlineStr">
        <is>
          <t>RCP-2026-018</t>
        </is>
      </c>
      <c r="I11" s="8">
        <f>IF(D11="","",IF(AND(E11="Out of pocket",UPPER(F11)="N"),D11,0))</f>
        <v/>
      </c>
      <c r="J11" s="12" t="n"/>
    </row>
    <row r="12" ht="19" customHeight="1" s="17">
      <c r="B12" s="46" t="n">
        <v>46175</v>
      </c>
      <c r="C12" s="11" t="inlineStr">
        <is>
          <t>Mail-order pharmacy</t>
        </is>
      </c>
      <c r="D12" s="6" t="n">
        <v>21.9</v>
      </c>
      <c r="E12" s="12" t="inlineStr">
        <is>
          <t>HSA card</t>
        </is>
      </c>
      <c r="F12" s="15" t="inlineStr">
        <is>
          <t>—</t>
        </is>
      </c>
      <c r="G12" s="46" t="n">
        <v>46178</v>
      </c>
      <c r="H12" s="12" t="inlineStr">
        <is>
          <t>RCP-2026-020</t>
        </is>
      </c>
      <c r="I12" s="8">
        <f>IF(D12="","",IF(AND(E12="Out of pocket",UPPER(F12)="N"),D12,0))</f>
        <v/>
      </c>
      <c r="J12" s="12" t="n"/>
    </row>
    <row r="13" ht="19" customHeight="1" s="17">
      <c r="B13" s="46" t="n">
        <v>46218</v>
      </c>
      <c r="C13" s="11" t="inlineStr">
        <is>
          <t>Physical therapy</t>
        </is>
      </c>
      <c r="D13" s="6" t="n">
        <v>111.6</v>
      </c>
      <c r="E13" s="12" t="inlineStr">
        <is>
          <t>HSA card</t>
        </is>
      </c>
      <c r="F13" s="15" t="inlineStr">
        <is>
          <t>—</t>
        </is>
      </c>
      <c r="G13" s="46" t="n">
        <v>46227</v>
      </c>
      <c r="H13" s="12" t="inlineStr">
        <is>
          <t>RCP-2026-025</t>
        </is>
      </c>
      <c r="I13" s="8">
        <f>IF(D13="","",IF(AND(E13="Out of pocket",UPPER(F13)="N"),D13,0))</f>
        <v/>
      </c>
      <c r="J13" s="12" t="n"/>
    </row>
    <row r="14" ht="19" customHeight="1" s="17">
      <c r="B14" s="46" t="n"/>
      <c r="C14" s="12" t="n"/>
      <c r="D14" s="6" t="n"/>
      <c r="E14" s="12" t="n"/>
      <c r="F14" s="12" t="n"/>
      <c r="G14" s="46" t="n"/>
      <c r="H14" s="12" t="n"/>
      <c r="I14" s="8">
        <f>IF(D14="","",IF(AND(E14="Out of pocket",UPPER(F14)="N"),D14,0))</f>
        <v/>
      </c>
      <c r="J14" s="12" t="n"/>
    </row>
    <row r="15" ht="19" customHeight="1" s="17">
      <c r="B15" s="46" t="n"/>
      <c r="C15" s="12" t="n"/>
      <c r="D15" s="6" t="n"/>
      <c r="E15" s="12" t="n"/>
      <c r="F15" s="12" t="n"/>
      <c r="G15" s="46" t="n"/>
      <c r="H15" s="12" t="n"/>
      <c r="I15" s="8">
        <f>IF(D15="","",IF(AND(E15="Out of pocket",UPPER(F15)="N"),D15,0))</f>
        <v/>
      </c>
      <c r="J15" s="12" t="n"/>
    </row>
    <row r="16" ht="19" customHeight="1" s="17">
      <c r="B16" s="46" t="n"/>
      <c r="C16" s="12" t="n"/>
      <c r="D16" s="6" t="n"/>
      <c r="E16" s="12" t="n"/>
      <c r="F16" s="12" t="n"/>
      <c r="G16" s="46" t="n"/>
      <c r="H16" s="12" t="n"/>
      <c r="I16" s="8">
        <f>IF(D16="","",IF(AND(E16="Out of pocket",UPPER(F16)="N"),D16,0))</f>
        <v/>
      </c>
      <c r="J16" s="12" t="n"/>
    </row>
    <row r="17" ht="19" customHeight="1" s="17">
      <c r="B17" s="46" t="n"/>
      <c r="C17" s="12" t="n"/>
      <c r="D17" s="6" t="n"/>
      <c r="E17" s="12" t="n"/>
      <c r="F17" s="12" t="n"/>
      <c r="G17" s="46" t="n"/>
      <c r="H17" s="12" t="n"/>
      <c r="I17" s="8">
        <f>IF(D17="","",IF(AND(E17="Out of pocket",UPPER(F17)="N"),D17,0))</f>
        <v/>
      </c>
      <c r="J17" s="12" t="n"/>
    </row>
    <row r="18" ht="19" customHeight="1" s="17">
      <c r="B18" s="46" t="n"/>
      <c r="C18" s="12" t="n"/>
      <c r="D18" s="6" t="n"/>
      <c r="E18" s="12" t="n"/>
      <c r="F18" s="12" t="n"/>
      <c r="G18" s="46" t="n"/>
      <c r="H18" s="12" t="n"/>
      <c r="I18" s="8">
        <f>IF(D18="","",IF(AND(E18="Out of pocket",UPPER(F18)="N"),D18,0))</f>
        <v/>
      </c>
      <c r="J18" s="12" t="n"/>
    </row>
    <row r="19" ht="19" customHeight="1" s="17">
      <c r="B19" s="46" t="n"/>
      <c r="C19" s="12" t="n"/>
      <c r="D19" s="6" t="n"/>
      <c r="E19" s="12" t="n"/>
      <c r="F19" s="12" t="n"/>
      <c r="G19" s="46" t="n"/>
      <c r="H19" s="12" t="n"/>
      <c r="I19" s="8">
        <f>IF(D19="","",IF(AND(E19="Out of pocket",UPPER(F19)="N"),D19,0))</f>
        <v/>
      </c>
      <c r="J19" s="12" t="n"/>
    </row>
    <row r="20" ht="19" customHeight="1" s="17">
      <c r="B20" s="46" t="n"/>
      <c r="C20" s="12" t="n"/>
      <c r="D20" s="6" t="n"/>
      <c r="E20" s="12" t="n"/>
      <c r="F20" s="12" t="n"/>
      <c r="G20" s="46" t="n"/>
      <c r="H20" s="12" t="n"/>
      <c r="I20" s="8">
        <f>IF(D20="","",IF(AND(E20="Out of pocket",UPPER(F20)="N"),D20,0))</f>
        <v/>
      </c>
      <c r="J20" s="12" t="n"/>
    </row>
    <row r="21" ht="19" customHeight="1" s="17">
      <c r="B21" s="46" t="n"/>
      <c r="C21" s="12" t="n"/>
      <c r="D21" s="6" t="n"/>
      <c r="E21" s="12" t="n"/>
      <c r="F21" s="12" t="n"/>
      <c r="G21" s="46" t="n"/>
      <c r="H21" s="12" t="n"/>
      <c r="I21" s="8">
        <f>IF(D21="","",IF(AND(E21="Out of pocket",UPPER(F21)="N"),D21,0))</f>
        <v/>
      </c>
      <c r="J21" s="12" t="n"/>
    </row>
    <row r="22" ht="19" customHeight="1" s="17">
      <c r="B22" s="46" t="n"/>
      <c r="C22" s="12" t="n"/>
      <c r="D22" s="6" t="n"/>
      <c r="E22" s="12" t="n"/>
      <c r="F22" s="12" t="n"/>
      <c r="G22" s="46" t="n"/>
      <c r="H22" s="12" t="n"/>
      <c r="I22" s="8">
        <f>IF(D22="","",IF(AND(E22="Out of pocket",UPPER(F22)="N"),D22,0))</f>
        <v/>
      </c>
      <c r="J22" s="12" t="n"/>
    </row>
    <row r="23" ht="19" customHeight="1" s="17">
      <c r="B23" s="46" t="n"/>
      <c r="C23" s="12" t="n"/>
      <c r="D23" s="6" t="n"/>
      <c r="E23" s="12" t="n"/>
      <c r="F23" s="12" t="n"/>
      <c r="G23" s="46" t="n"/>
      <c r="H23" s="12" t="n"/>
      <c r="I23" s="8">
        <f>IF(D23="","",IF(AND(E23="Out of pocket",UPPER(F23)="N"),D23,0))</f>
        <v/>
      </c>
      <c r="J23" s="12" t="n"/>
    </row>
    <row r="24" ht="19" customHeight="1" s="17">
      <c r="B24" s="46" t="n"/>
      <c r="C24" s="12" t="n"/>
      <c r="D24" s="6" t="n"/>
      <c r="E24" s="12" t="n"/>
      <c r="F24" s="12" t="n"/>
      <c r="G24" s="46" t="n"/>
      <c r="H24" s="12" t="n"/>
      <c r="I24" s="8">
        <f>IF(D24="","",IF(AND(E24="Out of pocket",UPPER(F24)="N"),D24,0))</f>
        <v/>
      </c>
      <c r="J24" s="12" t="n"/>
    </row>
    <row r="25" ht="19" customHeight="1" s="17">
      <c r="B25" s="46" t="n"/>
      <c r="C25" s="12" t="n"/>
      <c r="D25" s="6" t="n"/>
      <c r="E25" s="12" t="n"/>
      <c r="F25" s="12" t="n"/>
      <c r="G25" s="46" t="n"/>
      <c r="H25" s="12" t="n"/>
      <c r="I25" s="8">
        <f>IF(D25="","",IF(AND(E25="Out of pocket",UPPER(F25)="N"),D25,0))</f>
        <v/>
      </c>
      <c r="J25" s="12" t="n"/>
    </row>
    <row r="26" ht="19" customHeight="1" s="17">
      <c r="B26" s="46" t="n"/>
      <c r="C26" s="12" t="n"/>
      <c r="D26" s="6" t="n"/>
      <c r="E26" s="12" t="n"/>
      <c r="F26" s="12" t="n"/>
      <c r="G26" s="46" t="n"/>
      <c r="H26" s="12" t="n"/>
      <c r="I26" s="8">
        <f>IF(D26="","",IF(AND(E26="Out of pocket",UPPER(F26)="N"),D26,0))</f>
        <v/>
      </c>
      <c r="J26" s="12" t="n"/>
    </row>
    <row r="27" ht="19" customHeight="1" s="17">
      <c r="B27" s="46" t="n"/>
      <c r="C27" s="12" t="n"/>
      <c r="D27" s="6" t="n"/>
      <c r="E27" s="12" t="n"/>
      <c r="F27" s="12" t="n"/>
      <c r="G27" s="46" t="n"/>
      <c r="H27" s="12" t="n"/>
      <c r="I27" s="8">
        <f>IF(D27="","",IF(AND(E27="Out of pocket",UPPER(F27)="N"),D27,0))</f>
        <v/>
      </c>
      <c r="J27" s="12" t="n"/>
    </row>
    <row r="28" ht="19" customHeight="1" s="17">
      <c r="B28" s="46" t="n"/>
      <c r="C28" s="12" t="n"/>
      <c r="D28" s="6" t="n"/>
      <c r="E28" s="12" t="n"/>
      <c r="F28" s="12" t="n"/>
      <c r="G28" s="46" t="n"/>
      <c r="H28" s="12" t="n"/>
      <c r="I28" s="8">
        <f>IF(D28="","",IF(AND(E28="Out of pocket",UPPER(F28)="N"),D28,0))</f>
        <v/>
      </c>
      <c r="J28" s="12" t="n"/>
    </row>
    <row r="29" ht="19" customHeight="1" s="17">
      <c r="B29" s="46" t="n"/>
      <c r="C29" s="12" t="n"/>
      <c r="D29" s="6" t="n"/>
      <c r="E29" s="12" t="n"/>
      <c r="F29" s="12" t="n"/>
      <c r="G29" s="46" t="n"/>
      <c r="H29" s="12" t="n"/>
      <c r="I29" s="8">
        <f>IF(D29="","",IF(AND(E29="Out of pocket",UPPER(F29)="N"),D29,0))</f>
        <v/>
      </c>
      <c r="J29" s="12" t="n"/>
    </row>
    <row r="30" ht="19" customHeight="1" s="17">
      <c r="B30" s="46" t="n"/>
      <c r="C30" s="12" t="n"/>
      <c r="D30" s="6" t="n"/>
      <c r="E30" s="12" t="n"/>
      <c r="F30" s="12" t="n"/>
      <c r="G30" s="46" t="n"/>
      <c r="H30" s="12" t="n"/>
      <c r="I30" s="8">
        <f>IF(D30="","",IF(AND(E30="Out of pocket",UPPER(F30)="N"),D30,0))</f>
        <v/>
      </c>
      <c r="J30" s="12" t="n"/>
    </row>
    <row r="31" ht="19" customHeight="1" s="17">
      <c r="B31" s="46" t="n"/>
      <c r="C31" s="12" t="n"/>
      <c r="D31" s="6" t="n"/>
      <c r="E31" s="12" t="n"/>
      <c r="F31" s="12" t="n"/>
      <c r="G31" s="46" t="n"/>
      <c r="H31" s="12" t="n"/>
      <c r="I31" s="8">
        <f>IF(D31="","",IF(AND(E31="Out of pocket",UPPER(F31)="N"),D31,0))</f>
        <v/>
      </c>
      <c r="J31" s="12" t="n"/>
    </row>
    <row r="32" ht="19" customHeight="1" s="17">
      <c r="B32" s="46" t="n"/>
      <c r="C32" s="12" t="n"/>
      <c r="D32" s="6" t="n"/>
      <c r="E32" s="12" t="n"/>
      <c r="F32" s="12" t="n"/>
      <c r="G32" s="46" t="n"/>
      <c r="H32" s="12" t="n"/>
      <c r="I32" s="8">
        <f>IF(D32="","",IF(AND(E32="Out of pocket",UPPER(F32)="N"),D32,0))</f>
        <v/>
      </c>
      <c r="J32" s="12" t="n"/>
    </row>
    <row r="33" ht="19" customHeight="1" s="17">
      <c r="B33" s="46" t="n"/>
      <c r="C33" s="12" t="n"/>
      <c r="D33" s="6" t="n"/>
      <c r="E33" s="12" t="n"/>
      <c r="F33" s="12" t="n"/>
      <c r="G33" s="46" t="n"/>
      <c r="H33" s="12" t="n"/>
      <c r="I33" s="8">
        <f>IF(D33="","",IF(AND(E33="Out of pocket",UPPER(F33)="N"),D33,0))</f>
        <v/>
      </c>
      <c r="J33" s="12" t="n"/>
    </row>
    <row r="34" ht="19" customHeight="1" s="17">
      <c r="B34" s="46" t="n"/>
      <c r="C34" s="12" t="n"/>
      <c r="D34" s="6" t="n"/>
      <c r="E34" s="12" t="n"/>
      <c r="F34" s="12" t="n"/>
      <c r="G34" s="46" t="n"/>
      <c r="H34" s="12" t="n"/>
      <c r="I34" s="8">
        <f>IF(D34="","",IF(AND(E34="Out of pocket",UPPER(F34)="N"),D34,0))</f>
        <v/>
      </c>
      <c r="J34" s="12" t="n"/>
    </row>
    <row r="35" ht="19" customHeight="1" s="17">
      <c r="B35" s="46" t="n"/>
      <c r="C35" s="12" t="n"/>
      <c r="D35" s="6" t="n"/>
      <c r="E35" s="12" t="n"/>
      <c r="F35" s="12" t="n"/>
      <c r="G35" s="46" t="n"/>
      <c r="H35" s="12" t="n"/>
      <c r="I35" s="8">
        <f>IF(D35="","",IF(AND(E35="Out of pocket",UPPER(F35)="N"),D35,0))</f>
        <v/>
      </c>
      <c r="J35" s="12" t="n"/>
    </row>
    <row r="36" ht="19" customHeight="1" s="17">
      <c r="B36" s="46" t="n"/>
      <c r="C36" s="12" t="n"/>
      <c r="D36" s="6" t="n"/>
      <c r="E36" s="12" t="n"/>
      <c r="F36" s="12" t="n"/>
      <c r="G36" s="46" t="n"/>
      <c r="H36" s="12" t="n"/>
      <c r="I36" s="8">
        <f>IF(D36="","",IF(AND(E36="Out of pocket",UPPER(F36)="N"),D36,0))</f>
        <v/>
      </c>
      <c r="J36" s="12" t="n"/>
    </row>
    <row r="37" ht="19" customHeight="1" s="17">
      <c r="B37" s="46" t="n"/>
      <c r="C37" s="12" t="n"/>
      <c r="D37" s="6" t="n"/>
      <c r="E37" s="12" t="n"/>
      <c r="F37" s="12" t="n"/>
      <c r="G37" s="46" t="n"/>
      <c r="H37" s="12" t="n"/>
      <c r="I37" s="8">
        <f>IF(D37="","",IF(AND(E37="Out of pocket",UPPER(F37)="N"),D37,0))</f>
        <v/>
      </c>
      <c r="J37" s="12" t="n"/>
    </row>
    <row r="38" ht="19" customHeight="1" s="17">
      <c r="B38" s="46" t="n"/>
      <c r="C38" s="12" t="n"/>
      <c r="D38" s="6" t="n"/>
      <c r="E38" s="12" t="n"/>
      <c r="F38" s="12" t="n"/>
      <c r="G38" s="46" t="n"/>
      <c r="H38" s="12" t="n"/>
      <c r="I38" s="8">
        <f>IF(D38="","",IF(AND(E38="Out of pocket",UPPER(F38)="N"),D38,0))</f>
        <v/>
      </c>
      <c r="J38" s="12" t="n"/>
    </row>
    <row r="39" ht="19" customHeight="1" s="17">
      <c r="B39" s="46" t="n"/>
      <c r="C39" s="12" t="n"/>
      <c r="D39" s="6" t="n"/>
      <c r="E39" s="12" t="n"/>
      <c r="F39" s="12" t="n"/>
      <c r="G39" s="46" t="n"/>
      <c r="H39" s="12" t="n"/>
      <c r="I39" s="8">
        <f>IF(D39="","",IF(AND(E39="Out of pocket",UPPER(F39)="N"),D39,0))</f>
        <v/>
      </c>
      <c r="J39" s="12" t="n"/>
    </row>
    <row r="40" ht="19" customHeight="1" s="17">
      <c r="B40" s="46" t="n"/>
      <c r="C40" s="12" t="n"/>
      <c r="D40" s="6" t="n"/>
      <c r="E40" s="12" t="n"/>
      <c r="F40" s="12" t="n"/>
      <c r="G40" s="46" t="n"/>
      <c r="H40" s="12" t="n"/>
      <c r="I40" s="8">
        <f>IF(D40="","",IF(AND(E40="Out of pocket",UPPER(F40)="N"),D40,0))</f>
        <v/>
      </c>
      <c r="J40" s="12" t="n"/>
    </row>
    <row r="41" ht="19" customHeight="1" s="17">
      <c r="B41" s="46" t="n"/>
      <c r="C41" s="12" t="n"/>
      <c r="D41" s="6" t="n"/>
      <c r="E41" s="12" t="n"/>
      <c r="F41" s="12" t="n"/>
      <c r="G41" s="46" t="n"/>
      <c r="H41" s="12" t="n"/>
      <c r="I41" s="8">
        <f>IF(D41="","",IF(AND(E41="Out of pocket",UPPER(F41)="N"),D41,0))</f>
        <v/>
      </c>
      <c r="J41" s="12" t="n"/>
    </row>
    <row r="42" ht="19" customHeight="1" s="17">
      <c r="B42" s="46" t="n"/>
      <c r="C42" s="12" t="n"/>
      <c r="D42" s="6" t="n"/>
      <c r="E42" s="12" t="n"/>
      <c r="F42" s="12" t="n"/>
      <c r="G42" s="46" t="n"/>
      <c r="H42" s="12" t="n"/>
      <c r="I42" s="8">
        <f>IF(D42="","",IF(AND(E42="Out of pocket",UPPER(F42)="N"),D42,0))</f>
        <v/>
      </c>
      <c r="J42" s="12" t="n"/>
    </row>
    <row r="43" ht="19" customHeight="1" s="17">
      <c r="B43" s="46" t="n"/>
      <c r="C43" s="12" t="n"/>
      <c r="D43" s="6" t="n"/>
      <c r="E43" s="12" t="n"/>
      <c r="F43" s="12" t="n"/>
      <c r="G43" s="46" t="n"/>
      <c r="H43" s="12" t="n"/>
      <c r="I43" s="8">
        <f>IF(D43="","",IF(AND(E43="Out of pocket",UPPER(F43)="N"),D43,0))</f>
        <v/>
      </c>
      <c r="J43" s="12" t="n"/>
    </row>
    <row r="44" ht="19" customHeight="1" s="17">
      <c r="B44" s="46" t="n"/>
      <c r="C44" s="12" t="n"/>
      <c r="D44" s="6" t="n"/>
      <c r="E44" s="12" t="n"/>
      <c r="F44" s="12" t="n"/>
      <c r="G44" s="46" t="n"/>
      <c r="H44" s="12" t="n"/>
      <c r="I44" s="8">
        <f>IF(D44="","",IF(AND(E44="Out of pocket",UPPER(F44)="N"),D44,0))</f>
        <v/>
      </c>
      <c r="J44" s="12" t="n"/>
    </row>
    <row r="45" ht="19" customHeight="1" s="17">
      <c r="B45" s="46" t="n"/>
      <c r="C45" s="12" t="n"/>
      <c r="D45" s="6" t="n"/>
      <c r="E45" s="12" t="n"/>
      <c r="F45" s="12" t="n"/>
      <c r="G45" s="46" t="n"/>
      <c r="H45" s="12" t="n"/>
      <c r="I45" s="8">
        <f>IF(D45="","",IF(AND(E45="Out of pocket",UPPER(F45)="N"),D45,0))</f>
        <v/>
      </c>
      <c r="J45" s="12" t="n"/>
    </row>
    <row r="46" ht="19" customHeight="1" s="17">
      <c r="B46" s="46" t="n"/>
      <c r="C46" s="12" t="n"/>
      <c r="D46" s="6" t="n"/>
      <c r="E46" s="12" t="n"/>
      <c r="F46" s="12" t="n"/>
      <c r="G46" s="46" t="n"/>
      <c r="H46" s="12" t="n"/>
      <c r="I46" s="8">
        <f>IF(D46="","",IF(AND(E46="Out of pocket",UPPER(F46)="N"),D46,0))</f>
        <v/>
      </c>
      <c r="J46" s="12" t="n"/>
    </row>
    <row r="47" ht="19" customHeight="1" s="17">
      <c r="B47" s="46" t="n"/>
      <c r="C47" s="12" t="n"/>
      <c r="D47" s="6" t="n"/>
      <c r="E47" s="12" t="n"/>
      <c r="F47" s="12" t="n"/>
      <c r="G47" s="46" t="n"/>
      <c r="H47" s="12" t="n"/>
      <c r="I47" s="8">
        <f>IF(D47="","",IF(AND(E47="Out of pocket",UPPER(F47)="N"),D47,0))</f>
        <v/>
      </c>
      <c r="J47" s="12" t="n"/>
    </row>
    <row r="48" ht="19" customHeight="1" s="17">
      <c r="B48" s="46" t="n"/>
      <c r="C48" s="12" t="n"/>
      <c r="D48" s="6" t="n"/>
      <c r="E48" s="12" t="n"/>
      <c r="F48" s="12" t="n"/>
      <c r="G48" s="46" t="n"/>
      <c r="H48" s="12" t="n"/>
      <c r="I48" s="8">
        <f>IF(D48="","",IF(AND(E48="Out of pocket",UPPER(F48)="N"),D48,0))</f>
        <v/>
      </c>
      <c r="J48" s="12" t="n"/>
    </row>
    <row r="49" ht="19" customHeight="1" s="17">
      <c r="B49" s="46" t="n"/>
      <c r="C49" s="12" t="n"/>
      <c r="D49" s="6" t="n"/>
      <c r="E49" s="12" t="n"/>
      <c r="F49" s="12" t="n"/>
      <c r="G49" s="46" t="n"/>
      <c r="H49" s="12" t="n"/>
      <c r="I49" s="8">
        <f>IF(D49="","",IF(AND(E49="Out of pocket",UPPER(F49)="N"),D49,0))</f>
        <v/>
      </c>
      <c r="J49" s="12" t="n"/>
    </row>
    <row r="50" ht="19" customHeight="1" s="17">
      <c r="B50" s="46" t="n"/>
      <c r="C50" s="12" t="n"/>
      <c r="D50" s="6" t="n"/>
      <c r="E50" s="12" t="n"/>
      <c r="F50" s="12" t="n"/>
      <c r="G50" s="46" t="n"/>
      <c r="H50" s="12" t="n"/>
      <c r="I50" s="8">
        <f>IF(D50="","",IF(AND(E50="Out of pocket",UPPER(F50)="N"),D50,0))</f>
        <v/>
      </c>
      <c r="J50" s="12" t="n"/>
    </row>
    <row r="51" ht="19" customHeight="1" s="17">
      <c r="B51" s="46" t="n"/>
      <c r="C51" s="12" t="n"/>
      <c r="D51" s="6" t="n"/>
      <c r="E51" s="12" t="n"/>
      <c r="F51" s="12" t="n"/>
      <c r="G51" s="46" t="n"/>
      <c r="H51" s="12" t="n"/>
      <c r="I51" s="8">
        <f>IF(D51="","",IF(AND(E51="Out of pocket",UPPER(F51)="N"),D51,0))</f>
        <v/>
      </c>
      <c r="J51" s="12" t="n"/>
    </row>
    <row r="52" ht="19" customHeight="1" s="17">
      <c r="B52" s="46" t="n"/>
      <c r="C52" s="12" t="n"/>
      <c r="D52" s="6" t="n"/>
      <c r="E52" s="12" t="n"/>
      <c r="F52" s="12" t="n"/>
      <c r="G52" s="46" t="n"/>
      <c r="H52" s="12" t="n"/>
      <c r="I52" s="8">
        <f>IF(D52="","",IF(AND(E52="Out of pocket",UPPER(F52)="N"),D52,0))</f>
        <v/>
      </c>
      <c r="J52" s="12" t="n"/>
    </row>
    <row r="53" ht="19" customHeight="1" s="17">
      <c r="B53" s="46" t="n"/>
      <c r="C53" s="12" t="n"/>
      <c r="D53" s="6" t="n"/>
      <c r="E53" s="12" t="n"/>
      <c r="F53" s="12" t="n"/>
      <c r="G53" s="46" t="n"/>
      <c r="H53" s="12" t="n"/>
      <c r="I53" s="8">
        <f>IF(D53="","",IF(AND(E53="Out of pocket",UPPER(F53)="N"),D53,0))</f>
        <v/>
      </c>
      <c r="J53" s="12" t="n"/>
    </row>
    <row r="54" ht="19" customHeight="1" s="17">
      <c r="B54" s="46" t="n"/>
      <c r="C54" s="12" t="n"/>
      <c r="D54" s="6" t="n"/>
      <c r="E54" s="12" t="n"/>
      <c r="F54" s="12" t="n"/>
      <c r="G54" s="46" t="n"/>
      <c r="H54" s="12" t="n"/>
      <c r="I54" s="8">
        <f>IF(D54="","",IF(AND(E54="Out of pocket",UPPER(F54)="N"),D54,0))</f>
        <v/>
      </c>
      <c r="J54" s="12" t="n"/>
    </row>
    <row r="55" ht="19" customHeight="1" s="17">
      <c r="B55" s="46" t="n"/>
      <c r="C55" s="12" t="n"/>
      <c r="D55" s="6" t="n"/>
      <c r="E55" s="12" t="n"/>
      <c r="F55" s="12" t="n"/>
      <c r="G55" s="46" t="n"/>
      <c r="H55" s="12" t="n"/>
      <c r="I55" s="8">
        <f>IF(D55="","",IF(AND(E55="Out of pocket",UPPER(F55)="N"),D55,0))</f>
        <v/>
      </c>
      <c r="J55" s="12" t="n"/>
    </row>
    <row r="56" ht="19" customHeight="1" s="17">
      <c r="B56" s="46" t="n"/>
      <c r="C56" s="12" t="n"/>
      <c r="D56" s="6" t="n"/>
      <c r="E56" s="12" t="n"/>
      <c r="F56" s="12" t="n"/>
      <c r="G56" s="46" t="n"/>
      <c r="H56" s="12" t="n"/>
      <c r="I56" s="8">
        <f>IF(D56="","",IF(AND(E56="Out of pocket",UPPER(F56)="N"),D56,0))</f>
        <v/>
      </c>
      <c r="J56" s="12" t="n"/>
    </row>
    <row r="57" ht="19" customHeight="1" s="17">
      <c r="B57" s="46" t="n"/>
      <c r="C57" s="12" t="n"/>
      <c r="D57" s="6" t="n"/>
      <c r="E57" s="12" t="n"/>
      <c r="F57" s="12" t="n"/>
      <c r="G57" s="46" t="n"/>
      <c r="H57" s="12" t="n"/>
      <c r="I57" s="8">
        <f>IF(D57="","",IF(AND(E57="Out of pocket",UPPER(F57)="N"),D57,0))</f>
        <v/>
      </c>
      <c r="J57" s="12" t="n"/>
    </row>
    <row r="58" ht="19" customHeight="1" s="17">
      <c r="B58" s="46" t="n"/>
      <c r="C58" s="12" t="n"/>
      <c r="D58" s="6" t="n"/>
      <c r="E58" s="12" t="n"/>
      <c r="F58" s="12" t="n"/>
      <c r="G58" s="46" t="n"/>
      <c r="H58" s="12" t="n"/>
      <c r="I58" s="8">
        <f>IF(D58="","",IF(AND(E58="Out of pocket",UPPER(F58)="N"),D58,0))</f>
        <v/>
      </c>
      <c r="J58" s="12" t="n"/>
    </row>
    <row r="59" ht="19" customHeight="1" s="17">
      <c r="B59" s="46" t="n"/>
      <c r="C59" s="12" t="n"/>
      <c r="D59" s="6" t="n"/>
      <c r="E59" s="12" t="n"/>
      <c r="F59" s="12" t="n"/>
      <c r="G59" s="46" t="n"/>
      <c r="H59" s="12" t="n"/>
      <c r="I59" s="8">
        <f>IF(D59="","",IF(AND(E59="Out of pocket",UPPER(F59)="N"),D59,0))</f>
        <v/>
      </c>
      <c r="J59" s="12" t="n"/>
    </row>
    <row r="60" ht="19" customHeight="1" s="17">
      <c r="B60" s="46" t="n"/>
      <c r="C60" s="12" t="n"/>
      <c r="D60" s="6" t="n"/>
      <c r="E60" s="12" t="n"/>
      <c r="F60" s="12" t="n"/>
      <c r="G60" s="46" t="n"/>
      <c r="H60" s="12" t="n"/>
      <c r="I60" s="8">
        <f>IF(D60="","",IF(AND(E60="Out of pocket",UPPER(F60)="N"),D60,0))</f>
        <v/>
      </c>
      <c r="J60" s="12" t="n"/>
    </row>
    <row r="61" ht="19" customHeight="1" s="17">
      <c r="B61" s="46" t="n"/>
      <c r="C61" s="12" t="n"/>
      <c r="D61" s="6" t="n"/>
      <c r="E61" s="12" t="n"/>
      <c r="F61" s="12" t="n"/>
      <c r="G61" s="46" t="n"/>
      <c r="H61" s="12" t="n"/>
      <c r="I61" s="8">
        <f>IF(D61="","",IF(AND(E61="Out of pocket",UPPER(F61)="N"),D61,0))</f>
        <v/>
      </c>
      <c r="J61" s="12" t="n"/>
    </row>
    <row r="62" ht="19" customHeight="1" s="17">
      <c r="B62" s="46" t="n"/>
      <c r="C62" s="12" t="n"/>
      <c r="D62" s="6" t="n"/>
      <c r="E62" s="12" t="n"/>
      <c r="F62" s="12" t="n"/>
      <c r="G62" s="46" t="n"/>
      <c r="H62" s="12" t="n"/>
      <c r="I62" s="8">
        <f>IF(D62="","",IF(AND(E62="Out of pocket",UPPER(F62)="N"),D62,0))</f>
        <v/>
      </c>
      <c r="J62" s="12" t="n"/>
    </row>
    <row r="63" ht="19" customHeight="1" s="17">
      <c r="B63" s="46" t="n"/>
      <c r="C63" s="12" t="n"/>
      <c r="D63" s="6" t="n"/>
      <c r="E63" s="12" t="n"/>
      <c r="F63" s="12" t="n"/>
      <c r="G63" s="46" t="n"/>
      <c r="H63" s="12" t="n"/>
      <c r="I63" s="8">
        <f>IF(D63="","",IF(AND(E63="Out of pocket",UPPER(F63)="N"),D63,0))</f>
        <v/>
      </c>
      <c r="J63" s="12" t="n"/>
    </row>
    <row r="64" ht="19" customHeight="1" s="17">
      <c r="B64" s="46" t="n"/>
      <c r="C64" s="12" t="n"/>
      <c r="D64" s="6" t="n"/>
      <c r="E64" s="12" t="n"/>
      <c r="F64" s="12" t="n"/>
      <c r="G64" s="46" t="n"/>
      <c r="H64" s="12" t="n"/>
      <c r="I64" s="8">
        <f>IF(D64="","",IF(AND(E64="Out of pocket",UPPER(F64)="N"),D64,0))</f>
        <v/>
      </c>
      <c r="J64" s="12" t="n"/>
    </row>
    <row r="65" ht="19" customHeight="1" s="17">
      <c r="B65" s="46" t="n"/>
      <c r="C65" s="12" t="n"/>
      <c r="D65" s="6" t="n"/>
      <c r="E65" s="12" t="n"/>
      <c r="F65" s="12" t="n"/>
      <c r="G65" s="46" t="n"/>
      <c r="H65" s="12" t="n"/>
      <c r="I65" s="8">
        <f>IF(D65="","",IF(AND(E65="Out of pocket",UPPER(F65)="N"),D65,0))</f>
        <v/>
      </c>
      <c r="J65" s="12" t="n"/>
    </row>
    <row r="66" ht="19" customHeight="1" s="17">
      <c r="B66" s="46" t="n"/>
      <c r="C66" s="12" t="n"/>
      <c r="D66" s="6" t="n"/>
      <c r="E66" s="12" t="n"/>
      <c r="F66" s="12" t="n"/>
      <c r="G66" s="46" t="n"/>
      <c r="H66" s="12" t="n"/>
      <c r="I66" s="8">
        <f>IF(D66="","",IF(AND(E66="Out of pocket",UPPER(F66)="N"),D66,0))</f>
        <v/>
      </c>
      <c r="J66" s="12" t="n"/>
    </row>
    <row r="67" ht="19" customHeight="1" s="17">
      <c r="B67" s="46" t="n"/>
      <c r="C67" s="12" t="n"/>
      <c r="D67" s="6" t="n"/>
      <c r="E67" s="12" t="n"/>
      <c r="F67" s="12" t="n"/>
      <c r="G67" s="46" t="n"/>
      <c r="H67" s="12" t="n"/>
      <c r="I67" s="8">
        <f>IF(D67="","",IF(AND(E67="Out of pocket",UPPER(F67)="N"),D67,0))</f>
        <v/>
      </c>
      <c r="J67" s="12" t="n"/>
    </row>
    <row r="68" ht="19" customHeight="1" s="17">
      <c r="B68" s="46" t="n"/>
      <c r="C68" s="12" t="n"/>
      <c r="D68" s="6" t="n"/>
      <c r="E68" s="12" t="n"/>
      <c r="F68" s="12" t="n"/>
      <c r="G68" s="46" t="n"/>
      <c r="H68" s="12" t="n"/>
      <c r="I68" s="8">
        <f>IF(D68="","",IF(AND(E68="Out of pocket",UPPER(F68)="N"),D68,0))</f>
        <v/>
      </c>
      <c r="J68" s="12" t="n"/>
    </row>
    <row r="69" ht="19" customHeight="1" s="17">
      <c r="B69" s="46" t="n"/>
      <c r="C69" s="12" t="n"/>
      <c r="D69" s="6" t="n"/>
      <c r="E69" s="12" t="n"/>
      <c r="F69" s="12" t="n"/>
      <c r="G69" s="46" t="n"/>
      <c r="H69" s="12" t="n"/>
      <c r="I69" s="8">
        <f>IF(D69="","",IF(AND(E69="Out of pocket",UPPER(F69)="N"),D69,0))</f>
        <v/>
      </c>
      <c r="J69" s="12" t="n"/>
    </row>
    <row r="70" ht="19" customHeight="1" s="17">
      <c r="B70" s="46" t="n"/>
      <c r="C70" s="12" t="n"/>
      <c r="D70" s="6" t="n"/>
      <c r="E70" s="12" t="n"/>
      <c r="F70" s="12" t="n"/>
      <c r="G70" s="46" t="n"/>
      <c r="H70" s="12" t="n"/>
      <c r="I70" s="8">
        <f>IF(D70="","",IF(AND(E70="Out of pocket",UPPER(F70)="N"),D70,0))</f>
        <v/>
      </c>
      <c r="J70" s="12" t="n"/>
    </row>
    <row r="71" ht="19" customHeight="1" s="17">
      <c r="B71" s="46" t="n"/>
      <c r="C71" s="12" t="n"/>
      <c r="D71" s="6" t="n"/>
      <c r="E71" s="12" t="n"/>
      <c r="F71" s="12" t="n"/>
      <c r="G71" s="46" t="n"/>
      <c r="H71" s="12" t="n"/>
      <c r="I71" s="8">
        <f>IF(D71="","",IF(AND(E71="Out of pocket",UPPER(F71)="N"),D71,0))</f>
        <v/>
      </c>
      <c r="J71" s="12" t="n"/>
    </row>
    <row r="72" ht="19" customHeight="1" s="17">
      <c r="B72" s="46" t="n"/>
      <c r="C72" s="12" t="n"/>
      <c r="D72" s="6" t="n"/>
      <c r="E72" s="12" t="n"/>
      <c r="F72" s="12" t="n"/>
      <c r="G72" s="46" t="n"/>
      <c r="H72" s="12" t="n"/>
      <c r="I72" s="8">
        <f>IF(D72="","",IF(AND(E72="Out of pocket",UPPER(F72)="N"),D72,0))</f>
        <v/>
      </c>
      <c r="J72" s="12" t="n"/>
    </row>
    <row r="73" ht="19" customHeight="1" s="17">
      <c r="B73" s="46" t="n"/>
      <c r="C73" s="12" t="n"/>
      <c r="D73" s="6" t="n"/>
      <c r="E73" s="12" t="n"/>
      <c r="F73" s="12" t="n"/>
      <c r="G73" s="46" t="n"/>
      <c r="H73" s="12" t="n"/>
      <c r="I73" s="8">
        <f>IF(D73="","",IF(AND(E73="Out of pocket",UPPER(F73)="N"),D73,0))</f>
        <v/>
      </c>
      <c r="J73" s="12" t="n"/>
    </row>
    <row r="74" ht="19" customHeight="1" s="17">
      <c r="B74" s="46" t="n"/>
      <c r="C74" s="12" t="n"/>
      <c r="D74" s="6" t="n"/>
      <c r="E74" s="12" t="n"/>
      <c r="F74" s="12" t="n"/>
      <c r="G74" s="46" t="n"/>
      <c r="H74" s="12" t="n"/>
      <c r="I74" s="8">
        <f>IF(D74="","",IF(AND(E74="Out of pocket",UPPER(F74)="N"),D74,0))</f>
        <v/>
      </c>
      <c r="J74" s="12" t="n"/>
    </row>
    <row r="75" ht="19" customHeight="1" s="17">
      <c r="B75" s="46" t="n"/>
      <c r="C75" s="12" t="n"/>
      <c r="D75" s="6" t="n"/>
      <c r="E75" s="12" t="n"/>
      <c r="F75" s="12" t="n"/>
      <c r="G75" s="46" t="n"/>
      <c r="H75" s="12" t="n"/>
      <c r="I75" s="8">
        <f>IF(D75="","",IF(AND(E75="Out of pocket",UPPER(F75)="N"),D75,0))</f>
        <v/>
      </c>
      <c r="J75" s="12" t="n"/>
    </row>
    <row r="76" ht="19" customHeight="1" s="17">
      <c r="B76" s="46" t="n"/>
      <c r="C76" s="12" t="n"/>
      <c r="D76" s="6" t="n"/>
      <c r="E76" s="12" t="n"/>
      <c r="F76" s="12" t="n"/>
      <c r="G76" s="46" t="n"/>
      <c r="H76" s="12" t="n"/>
      <c r="I76" s="8">
        <f>IF(D76="","",IF(AND(E76="Out of pocket",UPPER(F76)="N"),D76,0))</f>
        <v/>
      </c>
      <c r="J76" s="12" t="n"/>
    </row>
    <row r="77" ht="19" customHeight="1" s="17">
      <c r="B77" s="46" t="n"/>
      <c r="C77" s="12" t="n"/>
      <c r="D77" s="6" t="n"/>
      <c r="E77" s="12" t="n"/>
      <c r="F77" s="12" t="n"/>
      <c r="G77" s="46" t="n"/>
      <c r="H77" s="12" t="n"/>
      <c r="I77" s="8">
        <f>IF(D77="","",IF(AND(E77="Out of pocket",UPPER(F77)="N"),D77,0))</f>
        <v/>
      </c>
      <c r="J77" s="12" t="n"/>
    </row>
    <row r="78" ht="19" customHeight="1" s="17">
      <c r="B78" s="46" t="n"/>
      <c r="C78" s="12" t="n"/>
      <c r="D78" s="6" t="n"/>
      <c r="E78" s="12" t="n"/>
      <c r="F78" s="12" t="n"/>
      <c r="G78" s="46" t="n"/>
      <c r="H78" s="12" t="n"/>
      <c r="I78" s="8">
        <f>IF(D78="","",IF(AND(E78="Out of pocket",UPPER(F78)="N"),D78,0))</f>
        <v/>
      </c>
      <c r="J78" s="12" t="n"/>
    </row>
    <row r="79" ht="19" customHeight="1" s="17">
      <c r="B79" s="46" t="n"/>
      <c r="C79" s="12" t="n"/>
      <c r="D79" s="6" t="n"/>
      <c r="E79" s="12" t="n"/>
      <c r="F79" s="12" t="n"/>
      <c r="G79" s="46" t="n"/>
      <c r="H79" s="12" t="n"/>
      <c r="I79" s="8">
        <f>IF(D79="","",IF(AND(E79="Out of pocket",UPPER(F79)="N"),D79,0))</f>
        <v/>
      </c>
      <c r="J79" s="12" t="n"/>
    </row>
    <row r="80" ht="19" customHeight="1" s="17">
      <c r="B80" s="46" t="n"/>
      <c r="C80" s="12" t="n"/>
      <c r="D80" s="6" t="n"/>
      <c r="E80" s="12" t="n"/>
      <c r="F80" s="12" t="n"/>
      <c r="G80" s="46" t="n"/>
      <c r="H80" s="12" t="n"/>
      <c r="I80" s="8">
        <f>IF(D80="","",IF(AND(E80="Out of pocket",UPPER(F80)="N"),D80,0))</f>
        <v/>
      </c>
      <c r="J80" s="12" t="n"/>
    </row>
    <row r="81" ht="19" customHeight="1" s="17">
      <c r="B81" s="46" t="n"/>
      <c r="C81" s="12" t="n"/>
      <c r="D81" s="6" t="n"/>
      <c r="E81" s="12" t="n"/>
      <c r="F81" s="12" t="n"/>
      <c r="G81" s="46" t="n"/>
      <c r="H81" s="12" t="n"/>
      <c r="I81" s="8">
        <f>IF(D81="","",IF(AND(E81="Out of pocket",UPPER(F81)="N"),D81,0))</f>
        <v/>
      </c>
      <c r="J81" s="12" t="n"/>
    </row>
    <row r="82" ht="19" customHeight="1" s="17">
      <c r="B82" s="46" t="n"/>
      <c r="C82" s="12" t="n"/>
      <c r="D82" s="6" t="n"/>
      <c r="E82" s="12" t="n"/>
      <c r="F82" s="12" t="n"/>
      <c r="G82" s="46" t="n"/>
      <c r="H82" s="12" t="n"/>
      <c r="I82" s="8">
        <f>IF(D82="","",IF(AND(E82="Out of pocket",UPPER(F82)="N"),D82,0))</f>
        <v/>
      </c>
      <c r="J82" s="12" t="n"/>
    </row>
    <row r="83" ht="19" customHeight="1" s="17">
      <c r="B83" s="46" t="n"/>
      <c r="C83" s="12" t="n"/>
      <c r="D83" s="6" t="n"/>
      <c r="E83" s="12" t="n"/>
      <c r="F83" s="12" t="n"/>
      <c r="G83" s="46" t="n"/>
      <c r="H83" s="12" t="n"/>
      <c r="I83" s="8">
        <f>IF(D83="","",IF(AND(E83="Out of pocket",UPPER(F83)="N"),D83,0))</f>
        <v/>
      </c>
      <c r="J83" s="12" t="n"/>
    </row>
    <row r="84" ht="80" customHeight="1" s="17">
      <c r="B84" s="28" t="inlineStr">
        <is>
          <t>TOTALS</t>
        </is>
      </c>
      <c r="C84" s="33" t="n"/>
      <c r="D84" s="7">
        <f>SUM(D6:D83)</f>
        <v/>
      </c>
      <c r="I84" s="7">
        <f>SUM(I6:I83)</f>
        <v/>
      </c>
      <c r="J84" s="31" t="inlineStr">
        <is>
          <t>Total qualified expenses logged, and the amount still banked for future reimbursement.</t>
        </is>
      </c>
    </row>
    <row r="86" ht="19" customHeight="1" s="17">
      <c r="B86" s="28" t="inlineStr">
        <is>
          <t>BANKED FOR FUTURE TAX-FREE REIMBURSEMENT</t>
        </is>
      </c>
      <c r="C86" s="32" t="n"/>
      <c r="D86" s="32" t="n"/>
      <c r="E86" s="32" t="n"/>
      <c r="F86" s="32" t="n"/>
      <c r="G86" s="32" t="n"/>
      <c r="H86" s="33" t="n"/>
      <c r="I86" s="7">
        <f>$I$84</f>
        <v/>
      </c>
    </row>
    <row r="88" ht="19" customHeight="1" s="17">
      <c r="B88" s="13" t="inlineStr">
        <is>
          <t>You enter these values</t>
        </is>
      </c>
    </row>
    <row r="89" ht="19" customHeight="1" s="17">
      <c r="B89" s="14" t="inlineStr">
        <is>
          <t>Calculated for you</t>
        </is>
      </c>
    </row>
  </sheetData>
  <mergeCells count="4">
    <mergeCell ref="B84:C84"/>
    <mergeCell ref="B1:J1"/>
    <mergeCell ref="B3:J3"/>
    <mergeCell ref="B86:H86"/>
  </mergeCells>
  <dataValidations count="2">
    <dataValidation sqref="E6:E83" showDropDown="0" showInputMessage="0" showErrorMessage="0" allowBlank="1" type="list">
      <formula1>"HSA card,Out of pocket,HSA reimbursement"</formula1>
    </dataValidation>
    <dataValidation sqref="F6:F83" showDropDown="0" showInputMessage="0" showErrorMessage="0" allowBlank="1" type="list">
      <formula1>"Y,N,—"</formula1>
    </dataValidation>
  </dataValidations>
  <pageMargins left="0.75" right="0.75" top="1" bottom="1" header="0.5" footer="0.5"/>
</worksheet>
</file>

<file path=xl/worksheets/sheet4.xml><?xml version="1.0" encoding="utf-8"?>
<worksheet xmlns="http://schemas.openxmlformats.org/spreadsheetml/2006/main">
  <sheetPr>
    <tabColor rgb="FF102A24"/>
    <outlinePr summaryBelow="1" summaryRight="1"/>
    <pageSetUpPr/>
  </sheetPr>
  <dimension ref="A1:B15"/>
  <sheetViews>
    <sheetView showGridLines="0" tabSelected="1" workbookViewId="0">
      <selection activeCell="A10" sqref="A10"/>
    </sheetView>
  </sheetViews>
  <sheetFormatPr baseColWidth="10" defaultColWidth="8.83203125" defaultRowHeight="15"/>
  <cols>
    <col width="26" customWidth="1" style="17" min="1" max="1"/>
    <col width="120" customWidth="1" style="17" min="2" max="2"/>
  </cols>
  <sheetData>
    <row r="1" ht="22" customHeight="1" s="17">
      <c r="A1" s="26" t="inlineStr">
        <is>
          <t>HSA Contribution and Reimbursement Log — How to Use This Workbook</t>
        </is>
      </c>
    </row>
    <row r="3" ht="40" customHeight="1" s="17">
      <c r="A3" s="28" t="inlineStr">
        <is>
          <t>Purpose</t>
        </is>
      </c>
      <c r="B3" s="31" t="inlineStr">
        <is>
          <t>Track every dollar into and out of a health savings account, keep contributions inside the annual limit, and keep a running total of qualified expenses you have paid out of pocket and not yet reimbursed.</t>
        </is>
      </c>
    </row>
    <row r="4" ht="40" customHeight="1" s="17">
      <c r="A4" s="28" t="inlineStr">
        <is>
          <t>Best use</t>
        </is>
      </c>
      <c r="B4" s="31" t="inlineStr">
        <is>
          <t>Anyone on a high-deductible plan with an HSA, particularly anyone using the account as a long-term investment rather than a spending account.</t>
        </is>
      </c>
    </row>
    <row r="5" ht="40" customHeight="1" s="17">
      <c r="A5" s="28" t="inlineStr">
        <is>
          <t>Important limitation</t>
        </is>
      </c>
      <c r="B5" s="31" t="inlineStr">
        <is>
          <t>The limit check counts what you have logged. If a payroll contribution has not been entered, the remaining-room figure will be too high. Enter contributions as they happen, not once a year.</t>
        </is>
      </c>
    </row>
    <row r="7" ht="40" customHeight="1" s="17">
      <c r="A7" s="28" t="inlineStr">
        <is>
          <t>Step 1</t>
        </is>
      </c>
      <c r="B7" s="31" t="inlineStr">
        <is>
          <t>Enter this year's IRS contribution limit for your coverage tier at the top. The workbook deliberately does not hard-code it, because it changes every year.</t>
        </is>
      </c>
    </row>
    <row r="8" ht="40" customHeight="1" s="17">
      <c r="A8" s="28" t="inlineStr">
        <is>
          <t>Step 2</t>
        </is>
      </c>
      <c r="B8" s="31" t="inlineStr">
        <is>
          <t>Add the catch-up amount only if you are 55 or older. Each spouse aged 55 or over needs a separate HSA to use their own catch-up.</t>
        </is>
      </c>
    </row>
    <row r="9" ht="20" customHeight="1" s="17">
      <c r="A9" s="28" t="inlineStr">
        <is>
          <t>Step 3</t>
        </is>
      </c>
      <c r="B9" s="31" t="inlineStr">
        <is>
          <t>Log every transaction on the Contributions tab. Enter withdrawals as negative numbers.</t>
        </is>
      </c>
    </row>
    <row r="10" ht="40" customHeight="1" s="17">
      <c r="A10" s="28" t="inlineStr">
        <is>
          <t>Step 4</t>
        </is>
      </c>
      <c r="B10" s="31" t="inlineStr">
        <is>
          <t>Employer contributions count against the same annual limit as your own. That is why they get their own column, and it is the single most common way people over-contribute.</t>
        </is>
      </c>
    </row>
    <row r="11" ht="40" customHeight="1" s="17">
      <c r="A11" s="28" t="inlineStr">
        <is>
          <t>Step 5</t>
        </is>
      </c>
      <c r="B11" s="31" t="inlineStr">
        <is>
          <t>Watch REMAINING ROOM. An over-contribution can be corrected without penalty if you catch it before the tax filing deadline.</t>
        </is>
      </c>
    </row>
    <row r="12" ht="20" customHeight="1" s="17">
      <c r="A12" s="28" t="inlineStr">
        <is>
          <t>Step 6</t>
        </is>
      </c>
      <c r="B12" s="31" t="inlineStr">
        <is>
          <t>On the Reimbursements tab, log every qualified expense, whether you paid with the HSA card or out of pocket.</t>
        </is>
      </c>
    </row>
    <row r="13" ht="40" customHeight="1" s="17">
      <c r="A13" s="28" t="inlineStr">
        <is>
          <t>Step 7</t>
        </is>
      </c>
      <c r="B13" s="31" t="inlineStr">
        <is>
          <t>Anything marked "Out of pocket" and not yet reimbursed adds to the banked total at the bottom. Keep the receipts — the receipt is what makes the future withdrawal tax-free.</t>
        </is>
      </c>
    </row>
    <row r="15" ht="60" customHeight="1" s="17">
      <c r="A15" s="28" t="inlineStr">
        <is>
          <t>Notes on the math</t>
        </is>
      </c>
      <c r="B15" s="31" t="inlineStr">
        <is>
          <t>The three cumulative columns on the Contributions tab use an expanding SUMIF, so each row shows the running total as at that date rather than the year-end figure. The limit check uses the tax year at the top rather than the whole log, so a multi-year log still gives you the right answer for the year you are asking about.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Company>Early Life Investments, LLC</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Life Investments — HSA Contribution and Reimbursement Log</dc:title>
  <dc:subject>Tracking HSA contributions against the annual limit and banking unreimbursed expenses</dc:subject>
  <dc:creator>Early Life Investments, LLC</dc:creator>
  <cp:keywords>#EarlyLifeInvestments #FamilyFinance #FinancialHeadStart #MoneyHabits #InvestEarly #FinancialLiteracy #GenerationalWealth #RothIRA #529Plan #PersonalFinance #BudgetingTips #TeachKidsMoney #CompoundInterest #DebtFreeJourney #FinancialFreedom #SmartMoney #SaveEarly</cp:keywords>
  <dc:description>Helping families build multi-generational financial security through education, practical tools, and honest writing.</dc:description>
  <cp:lastModifiedBy>Early Life Investments, LLC</cp:lastModifiedBy>
  <dcterms:created xsi:type="dcterms:W3CDTF">2026-06-07T17:39:05Z</dcterms:created>
  <dcterms:modified xsi:type="dcterms:W3CDTF">2026-08-31T20:06:38Z</dcterms:modified>
  <cp:category>Personal Finance</cp:category>
</cp:coreProperties>
</file>

<file path=docProps/custom.xml><?xml version="1.0" encoding="utf-8"?>
<Properties xmlns="http://schemas.openxmlformats.org/officeDocument/2006/custom-properties">
  <property name="Company" fmtid="{D5CDD505-2E9C-101B-9397-08002B2CF9AE}" pid="2">
    <vt:lpwstr xmlns:vt="http://schemas.openxmlformats.org/officeDocument/2006/docPropsVTypes">Early Life Investments, LLC</vt:lpwstr>
  </property>
  <property name="Website" fmtid="{D5CDD505-2E9C-101B-9397-08002B2CF9AE}" pid="3">
    <vt:lpwstr xmlns:vt="http://schemas.openxmlformats.org/officeDocument/2006/docPropsVTypes">https://www.EarlyLifeInvestments.com</vt:lpwstr>
  </property>
  <property name="Tagline" fmtid="{D5CDD505-2E9C-101B-9397-08002B2CF9AE}" pid="4">
    <vt:lpwstr xmlns:vt="http://schemas.openxmlformats.org/officeDocument/2006/docPropsVTypes">A Family Financial Head Start</vt:lpwstr>
  </property>
  <property name="X / Twitter" fmtid="{D5CDD505-2E9C-101B-9397-08002B2CF9AE}" pid="5">
    <vt:lpwstr xmlns:vt="http://schemas.openxmlformats.org/officeDocument/2006/docPropsVTypes">@EarlyLifeInvest</vt:lpwstr>
  </property>
  <property name="Instagram" fmtid="{D5CDD505-2E9C-101B-9397-08002B2CF9AE}" pid="6">
    <vt:lpwstr xmlns:vt="http://schemas.openxmlformats.org/officeDocument/2006/docPropsVTypes">@earlylifeinvestments</vt:lpwstr>
  </property>
  <property name="Facebook" fmtid="{D5CDD505-2E9C-101B-9397-08002B2CF9AE}" pid="7">
    <vt:lpwstr xmlns:vt="http://schemas.openxmlformats.org/officeDocument/2006/docPropsVTypes">facebook.com/EarlyLifeInvestments</vt:lpwstr>
  </property>
  <property name="Hashtags" fmtid="{D5CDD505-2E9C-101B-9397-08002B2CF9AE}" pid="8">
    <vt:lpwstr xmlns:vt="http://schemas.openxmlformats.org/officeDocument/2006/docPropsVTypes">#EarlyLifeInvestments #FamilyFinance #FinancialHeadStart #MoneyHabits #InvestEarly #FinancialLiteracy #GenerationalWealth #RothIRA #529Plan #PersonalFinance #BudgetingTips #TeachKidsMoney #CompoundInterest #DebtFreeJourney #FinancialFreedom #SmartMoney #SaveEarly</vt:lpwstr>
  </property>
  <property name="Copyright" fmtid="{D5CDD505-2E9C-101B-9397-08002B2CF9AE}" pid="9">
    <vt:lpwstr xmlns:vt="http://schemas.openxmlformats.org/officeDocument/2006/docPropsVTypes">© 2022–2026 Early Life Investments, LLC — Est. 2026</vt:lpwstr>
  </property>
  <property name="Amazon Affiliate Tag" fmtid="{D5CDD505-2E9C-101B-9397-08002B2CF9AE}" pid="10">
    <vt:lpwstr xmlns:vt="http://schemas.openxmlformats.org/officeDocument/2006/docPropsVTypes">earlylifeinv-20</vt:lpwstr>
  </property>
</Properties>
</file>