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xr:revisionPtr revIDLastSave="0" documentId="13_ncr:1_{BE983A10-0F5D-E649-A74A-A9D4C03AD6A7}" xr6:coauthVersionLast="47" xr6:coauthVersionMax="47" xr10:uidLastSave="{00000000-0000-0000-0000-000000000000}"/>
  <bookViews>
    <workbookView xWindow="0" yWindow="680" windowWidth="34200" windowHeight="21460" xr2:uid="{00000000-000D-0000-FFFF-FFFF00000000}"/>
  </bookViews>
  <sheets>
    <sheet name="EarlyLifeInvestments" sheetId="1" r:id="rId1"/>
    <sheet name="Usage" sheetId="2" r:id="rId2"/>
    <sheet name="Workbook Guide" sheetId="3" r:id="rId3"/>
  </sheets>
  <definedNames>
    <definedName name="_xlnm.Print_Area" localSheetId="0">EarlyLifeInvestments!$A$1:$N$38</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4" i="2" l="1"/>
  <c r="F54" i="2"/>
  <c r="I54" i="2" s="1"/>
  <c r="D54" i="2"/>
  <c r="E54" i="2" s="1"/>
  <c r="C54" i="2"/>
  <c r="J53" i="2"/>
  <c r="I53" i="2"/>
  <c r="H53" i="2"/>
  <c r="E53" i="2"/>
  <c r="J52" i="2"/>
  <c r="I52" i="2"/>
  <c r="H52" i="2"/>
  <c r="E52" i="2"/>
  <c r="J51" i="2"/>
  <c r="I51" i="2"/>
  <c r="H51" i="2"/>
  <c r="E51" i="2"/>
  <c r="J50" i="2"/>
  <c r="I50" i="2"/>
  <c r="H50" i="2"/>
  <c r="E50" i="2"/>
  <c r="J49" i="2"/>
  <c r="I49" i="2"/>
  <c r="H49" i="2"/>
  <c r="E49" i="2"/>
  <c r="J48" i="2"/>
  <c r="I48" i="2"/>
  <c r="H48" i="2"/>
  <c r="E48" i="2"/>
  <c r="J47" i="2"/>
  <c r="I47" i="2"/>
  <c r="H47" i="2"/>
  <c r="E47" i="2"/>
  <c r="J46" i="2"/>
  <c r="I46" i="2"/>
  <c r="H46" i="2"/>
  <c r="E46" i="2"/>
  <c r="J45" i="2"/>
  <c r="I45" i="2"/>
  <c r="H45" i="2"/>
  <c r="E45" i="2"/>
  <c r="J44" i="2"/>
  <c r="I44" i="2"/>
  <c r="H44" i="2"/>
  <c r="E44" i="2"/>
  <c r="J43" i="2"/>
  <c r="I43" i="2"/>
  <c r="H43" i="2"/>
  <c r="E43" i="2"/>
  <c r="J42" i="2"/>
  <c r="I42" i="2"/>
  <c r="H42" i="2"/>
  <c r="E42" i="2"/>
  <c r="F40" i="2"/>
  <c r="C40" i="2"/>
  <c r="G37" i="2"/>
  <c r="F37" i="2"/>
  <c r="I37" i="2" s="1"/>
  <c r="D37" i="2"/>
  <c r="E37" i="2" s="1"/>
  <c r="C37" i="2"/>
  <c r="J36" i="2"/>
  <c r="I36" i="2"/>
  <c r="H36" i="2"/>
  <c r="E36" i="2"/>
  <c r="J35" i="2"/>
  <c r="I35" i="2"/>
  <c r="H35" i="2"/>
  <c r="E35" i="2"/>
  <c r="L34" i="2"/>
  <c r="J34" i="2"/>
  <c r="I34" i="2"/>
  <c r="H34" i="2"/>
  <c r="E34" i="2"/>
  <c r="K34" i="2" s="1"/>
  <c r="M34" i="2" s="1"/>
  <c r="J33" i="2"/>
  <c r="I33" i="2"/>
  <c r="H33" i="2"/>
  <c r="E33" i="2"/>
  <c r="J32" i="2"/>
  <c r="I32" i="2"/>
  <c r="H32" i="2"/>
  <c r="E32" i="2"/>
  <c r="J31" i="2"/>
  <c r="I31" i="2"/>
  <c r="H31" i="2"/>
  <c r="E31" i="2"/>
  <c r="J30" i="2"/>
  <c r="I30" i="2"/>
  <c r="H30" i="2"/>
  <c r="E30" i="2"/>
  <c r="J29" i="2"/>
  <c r="I29" i="2"/>
  <c r="H29" i="2"/>
  <c r="E29" i="2"/>
  <c r="J28" i="2"/>
  <c r="I28" i="2"/>
  <c r="H28" i="2"/>
  <c r="E28" i="2"/>
  <c r="J27" i="2"/>
  <c r="I27" i="2"/>
  <c r="H27" i="2"/>
  <c r="E27" i="2"/>
  <c r="J26" i="2"/>
  <c r="I26" i="2"/>
  <c r="H26" i="2"/>
  <c r="E26" i="2"/>
  <c r="J25" i="2"/>
  <c r="I25" i="2"/>
  <c r="H25" i="2"/>
  <c r="E25" i="2"/>
  <c r="F23" i="2"/>
  <c r="C23" i="2"/>
  <c r="G20" i="2"/>
  <c r="F20" i="2"/>
  <c r="I20" i="2" s="1"/>
  <c r="D20" i="2"/>
  <c r="E20" i="2" s="1"/>
  <c r="C20" i="2"/>
  <c r="J19" i="2"/>
  <c r="I19" i="2"/>
  <c r="H19" i="2"/>
  <c r="E19" i="2"/>
  <c r="J18" i="2"/>
  <c r="I18" i="2"/>
  <c r="H18" i="2"/>
  <c r="E18" i="2"/>
  <c r="J17" i="2"/>
  <c r="I17" i="2"/>
  <c r="H17" i="2"/>
  <c r="E17" i="2"/>
  <c r="J16" i="2"/>
  <c r="I16" i="2"/>
  <c r="H16" i="2"/>
  <c r="E16" i="2"/>
  <c r="J15" i="2"/>
  <c r="I15" i="2"/>
  <c r="H15" i="2"/>
  <c r="E15" i="2"/>
  <c r="J14" i="2"/>
  <c r="I14" i="2"/>
  <c r="H14" i="2"/>
  <c r="E14" i="2"/>
  <c r="L13" i="2"/>
  <c r="J13" i="2"/>
  <c r="I13" i="2"/>
  <c r="H13" i="2"/>
  <c r="E13" i="2"/>
  <c r="K13" i="2" s="1"/>
  <c r="M13" i="2" s="1"/>
  <c r="J12" i="2"/>
  <c r="I12" i="2"/>
  <c r="H12" i="2"/>
  <c r="E12" i="2"/>
  <c r="J11" i="2"/>
  <c r="I11" i="2"/>
  <c r="H11" i="2"/>
  <c r="E11" i="2"/>
  <c r="J10" i="2"/>
  <c r="I10" i="2"/>
  <c r="H10" i="2"/>
  <c r="E10" i="2"/>
  <c r="J9" i="2"/>
  <c r="I9" i="2"/>
  <c r="H9" i="2"/>
  <c r="E9" i="2"/>
  <c r="J8" i="2"/>
  <c r="I8" i="2"/>
  <c r="H8" i="2"/>
  <c r="E8" i="2"/>
  <c r="F6" i="2"/>
  <c r="C6" i="2"/>
  <c r="J54" i="2" l="1"/>
  <c r="H54" i="2"/>
  <c r="L53" i="2"/>
  <c r="K53" i="2"/>
  <c r="M53" i="2" s="1"/>
  <c r="L52" i="2"/>
  <c r="K52" i="2"/>
  <c r="M52" i="2" s="1"/>
  <c r="L51" i="2"/>
  <c r="K51" i="2"/>
  <c r="M51" i="2" s="1"/>
  <c r="L50" i="2"/>
  <c r="K50" i="2"/>
  <c r="M50" i="2" s="1"/>
  <c r="K49" i="2"/>
  <c r="L49" i="2"/>
  <c r="K48" i="2"/>
  <c r="M48" i="2" s="1"/>
  <c r="L48" i="2"/>
  <c r="L47" i="2"/>
  <c r="K47" i="2"/>
  <c r="M47" i="2" s="1"/>
  <c r="K46" i="2"/>
  <c r="L46" i="2"/>
  <c r="L45" i="2"/>
  <c r="K45" i="2"/>
  <c r="M45" i="2" s="1"/>
  <c r="L44" i="2"/>
  <c r="K44" i="2"/>
  <c r="M44" i="2" s="1"/>
  <c r="K43" i="2"/>
  <c r="M43" i="2" s="1"/>
  <c r="L43" i="2"/>
  <c r="K42" i="2"/>
  <c r="L42" i="2"/>
  <c r="L54" i="2" s="1"/>
  <c r="H37" i="2"/>
  <c r="J37" i="2"/>
  <c r="K36" i="2"/>
  <c r="M36" i="2" s="1"/>
  <c r="L36" i="2"/>
  <c r="L35" i="2"/>
  <c r="K35" i="2"/>
  <c r="M35" i="2" s="1"/>
  <c r="L33" i="2"/>
  <c r="K33" i="2"/>
  <c r="M33" i="2" s="1"/>
  <c r="L32" i="2"/>
  <c r="K32" i="2"/>
  <c r="M32" i="2" s="1"/>
  <c r="L31" i="2"/>
  <c r="K31" i="2"/>
  <c r="M31" i="2" s="1"/>
  <c r="L30" i="2"/>
  <c r="K30" i="2"/>
  <c r="M30" i="2" s="1"/>
  <c r="L29" i="2"/>
  <c r="K29" i="2"/>
  <c r="M29" i="2" s="1"/>
  <c r="K28" i="2"/>
  <c r="L28" i="2"/>
  <c r="K27" i="2"/>
  <c r="L27" i="2"/>
  <c r="L26" i="2"/>
  <c r="K26" i="2"/>
  <c r="M26" i="2" s="1"/>
  <c r="K25" i="2"/>
  <c r="L25" i="2"/>
  <c r="J20" i="2"/>
  <c r="H20" i="2"/>
  <c r="L19" i="2"/>
  <c r="K19" i="2"/>
  <c r="M19" i="2" s="1"/>
  <c r="L18" i="2"/>
  <c r="K18" i="2"/>
  <c r="M18" i="2" s="1"/>
  <c r="L17" i="2"/>
  <c r="K17" i="2"/>
  <c r="M17" i="2" s="1"/>
  <c r="K16" i="2"/>
  <c r="L16" i="2"/>
  <c r="K15" i="2"/>
  <c r="L15" i="2"/>
  <c r="K14" i="2"/>
  <c r="L14" i="2"/>
  <c r="L12" i="2"/>
  <c r="K12" i="2"/>
  <c r="M12" i="2" s="1"/>
  <c r="L11" i="2"/>
  <c r="K11" i="2"/>
  <c r="M11" i="2" s="1"/>
  <c r="L10" i="2"/>
  <c r="K10" i="2"/>
  <c r="M10" i="2" s="1"/>
  <c r="L9" i="2"/>
  <c r="K9" i="2"/>
  <c r="M9" i="2" s="1"/>
  <c r="L8" i="2"/>
  <c r="K8" i="2"/>
  <c r="K54" i="2" l="1"/>
  <c r="M54" i="2" s="1"/>
  <c r="M42" i="2"/>
  <c r="M25" i="2"/>
  <c r="K37" i="2"/>
  <c r="M8" i="2"/>
  <c r="K20" i="2"/>
  <c r="M20" i="2" s="1"/>
  <c r="M49" i="2"/>
  <c r="M46" i="2"/>
  <c r="M14" i="2"/>
  <c r="M28" i="2"/>
  <c r="M27" i="2"/>
  <c r="L37" i="2"/>
  <c r="M16" i="2"/>
  <c r="M15" i="2"/>
  <c r="L20" i="2"/>
  <c r="M37" i="2" l="1"/>
</calcChain>
</file>

<file path=xl/sharedStrings.xml><?xml version="1.0" encoding="utf-8"?>
<sst xmlns="http://schemas.openxmlformats.org/spreadsheetml/2006/main" count="132" uniqueCount="77">
  <si>
    <t>EARLY LIFE INVESTMENTS, LLC</t>
  </si>
  <si>
    <t>A Family Financial Head Start</t>
  </si>
  <si>
    <t>Preparing for Your Financial Future, Today</t>
  </si>
  <si>
    <t>Early Life Investments Homepage</t>
  </si>
  <si>
    <t xml:space="preserve">Newsletter: The Early Life Investor </t>
  </si>
  <si>
    <t>OUR MISSION</t>
  </si>
  <si>
    <t>Helping families build multi-generational financial security through education, practical tools, and honest writing. Practical, no-jargon guidance for parents, teens, and young adults — written by one parent for the rest of us — so the next generation starts ahead.</t>
  </si>
  <si>
    <t>CONNECT WITH US</t>
  </si>
  <si>
    <t>X / Twitter:  @EarlyLifeInvest          Instagram:  @earlylifeinvestments</t>
  </si>
  <si>
    <t>Facebook:  facebook.com/EarlyLifeInvestments          Web:  EarlyLifeInvestments.com</t>
  </si>
  <si>
    <t>HASHTAGS FOR PUBLISHING</t>
  </si>
  <si>
    <t>#EarlyLifeInvestments  #FamilyFinance  #FinancialHeadStart  #MoneyHabits  #InvestEarly  #FinancialLiteracy  #GenerationalWealth  #RothIRA  #529Plan  #PersonalFinance  #BudgetingTips  #TeachKidsMoney  #CompoundInterest  #DebtFreeJourney  #FinancialFreedom  #SmartMoney  #SaveEarly</t>
  </si>
  <si>
    <t>© 2022–2026 Early Life Investments, LLC — Est. 2026  ·  Providing your family with a financial head start.</t>
  </si>
  <si>
    <t>DISCLAIMER</t>
  </si>
  <si>
    <t>This Home Utility Usage Tracker is provided by Early Life Investments for general educational and planning purposes only. It is not intended to provide personalized financial, legal, tax, credit, insurance, medical-billing, or investment advice.</t>
  </si>
  <si>
    <t>The calculations in this workbook are estimates based on the information entered by the user. Billing periods rarely line up exactly with calendar months, and a mild winter is not the same as a more efficient house. Compare full years before drawing conclusions.</t>
  </si>
  <si>
    <t>Before making decisions based on this workbook, verify all figures directly with your lender, servicer, insurer, plan administrator, employer, taxing authority, or a qualified professional.</t>
  </si>
  <si>
    <t>Early Life Investments, its owner, and any related materials are not responsible for errors, omissions, data-entry mistakes, calculation differences, financial losses, or other consequences resulting from use of this workbook.</t>
  </si>
  <si>
    <t>Use this workbook as an educational planning tool, not as a substitute for professional advice. The user is responsible for ensuring all values, both input and calculated, are correct.</t>
  </si>
  <si>
    <t>Utility usage and cost, year against year</t>
  </si>
  <si>
    <t>Earlier year</t>
  </si>
  <si>
    <t>Later year</t>
  </si>
  <si>
    <t>Change these two cells to relabel the whole sheet.</t>
  </si>
  <si>
    <t>Electricity</t>
  </si>
  <si>
    <t>Why the cost moved</t>
  </si>
  <si>
    <t>Month</t>
  </si>
  <si>
    <t>Kilowatt-hours</t>
  </si>
  <si>
    <t>Cost</t>
  </si>
  <si>
    <t>Unit rate</t>
  </si>
  <si>
    <t>Usage change</t>
  </si>
  <si>
    <t>Cost change</t>
  </si>
  <si>
    <t>Rate effect</t>
  </si>
  <si>
    <t>Usage effect</t>
  </si>
  <si>
    <t>Check</t>
  </si>
  <si>
    <t>Notes</t>
  </si>
  <si>
    <t>January</t>
  </si>
  <si>
    <t>February</t>
  </si>
  <si>
    <t>March</t>
  </si>
  <si>
    <t>April</t>
  </si>
  <si>
    <t>May</t>
  </si>
  <si>
    <t>Warmer May.</t>
  </si>
  <si>
    <t>June</t>
  </si>
  <si>
    <t>July</t>
  </si>
  <si>
    <t>August</t>
  </si>
  <si>
    <t>September</t>
  </si>
  <si>
    <t>October</t>
  </si>
  <si>
    <t>November</t>
  </si>
  <si>
    <t>December</t>
  </si>
  <si>
    <t>Year total</t>
  </si>
  <si>
    <t>Natural gas</t>
  </si>
  <si>
    <t>Therms</t>
  </si>
  <si>
    <t>Water</t>
  </si>
  <si>
    <t>Gallons</t>
  </si>
  <si>
    <t>Irrigation started earlier.</t>
  </si>
  <si>
    <t>You enter these values</t>
  </si>
  <si>
    <t>Calculated for you</t>
  </si>
  <si>
    <t>Home Utility Usage Tracker — How to Use This Workbook</t>
  </si>
  <si>
    <t>Purpose</t>
  </si>
  <si>
    <t>Track what you used as well as what you paid, and split any change in the bill between the part caused by the rate and the part caused by your own consumption.</t>
  </si>
  <si>
    <t>Best use</t>
  </si>
  <si>
    <t>Any homeowner or renter, and particularly anyone who has just moved, just insulated, or just had an unexplained bill.</t>
  </si>
  <si>
    <t>Important limitation</t>
  </si>
  <si>
    <t>Utility billing periods do not match calendar months, so a single month can be misleading. The year totals at the bottom of each block are the figures to trust.</t>
  </si>
  <si>
    <t>Step 1</t>
  </si>
  <si>
    <t>Set the two year cells at the top. Every header on the sheet follows from them.</t>
  </si>
  <si>
    <t>Step 2</t>
  </si>
  <si>
    <t>Enter usage and cost for each month from the bill itself, not from the amount that left your account, which may include a budget-billing adjustment.</t>
  </si>
  <si>
    <t>Step 3</t>
  </si>
  <si>
    <t>The unit rate column is calculated for you. Watch it — a rising unit rate and flat usage is a different problem from flat rates and rising usage.</t>
  </si>
  <si>
    <t>Step 4</t>
  </si>
  <si>
    <t>Read the Rate effect and Usage effect columns. Together they always add up to the change in the bill, and the Check column confirms it.</t>
  </si>
  <si>
    <t>Step 5</t>
  </si>
  <si>
    <t>A large positive usage effect in one month with no explanation is worth investigating: a running toilet, a failing water heater, or a heat pump stuck on emergency heat.</t>
  </si>
  <si>
    <t>Step 6</t>
  </si>
  <si>
    <t>Keep the sheet year after year by shifting the later year into the earlier columns.</t>
  </si>
  <si>
    <t>Notes on the math</t>
  </si>
  <si>
    <t>The split is exact, not an approximation. Cost equals usage times rate, so the change in cost decomposes precisely into (new rate - old rate) x new usage, plus (new usage - old usage) x old rate. The Check column verifies that the two effects add back to the actual change in the bill, and will read "check" if a figure has been mistyped.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</si>
</sst>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0"/>
    <numFmt numFmtId="166" formatCode="0.0%"/>
  </numFmts>
  <fonts count="24" x14ac:knownFonts="1">
    <font>
      <sz val="11"/>
      <color theme="1"/>
      <name val="Calibri"/>
      <family val="2"/>
      <scheme val="minor"/>
    </font>
    <font>
      <b/>
      <sz val="16"/>
      <color rgb="FFFFFFFF"/>
      <name val="Aptos Narrow"/>
    </font>
    <font>
      <b/>
      <sz val="14"/>
      <color rgb="FF005346"/>
      <name val="Aptos Narrow"/>
    </font>
    <font>
      <sz val="14"/>
      <color rgb="FF3F3F76"/>
      <name val="Aptos Narrow"/>
    </font>
    <font>
      <sz val="14"/>
      <color rgb="FF000000"/>
      <name val="Aptos Narrow"/>
    </font>
    <font>
      <b/>
      <sz val="14"/>
      <color rgb="FFFA7D00"/>
      <name val="Aptos Narrow"/>
    </font>
    <font>
      <b/>
      <sz val="14"/>
      <color rgb="FF3F3F76"/>
      <name val="Aptos Narrow"/>
    </font>
    <font>
      <sz val="11"/>
      <color theme="1"/>
      <name val="Calibri"/>
      <family val="2"/>
      <scheme val="minor"/>
    </font>
    <font>
      <b/>
      <sz val="24"/>
      <color rgb="FFC6A15B"/>
      <name val="Georgia"/>
      <family val="1"/>
    </font>
    <font>
      <i/>
      <sz val="14"/>
      <color rgb="FFFFFFFF"/>
      <name val="Georgia"/>
      <family val="1"/>
    </font>
    <font>
      <sz val="11"/>
      <color rgb="FF16382F"/>
      <name val="Calibri"/>
      <family val="2"/>
    </font>
    <font>
      <u/>
      <sz val="11"/>
      <color theme="0"/>
      <name val="Calibri"/>
      <family val="2"/>
      <scheme val="minor"/>
    </font>
    <font>
      <u/>
      <sz val="12"/>
      <color theme="0"/>
      <name val="Calibri"/>
      <family val="2"/>
      <scheme val="minor"/>
    </font>
    <font>
      <i/>
      <sz val="12"/>
      <color rgb="FFD9BE84"/>
      <name val="Calibri (Body)"/>
    </font>
    <font>
      <sz val="12"/>
      <color theme="1"/>
      <name val="Calibri (Body)"/>
    </font>
    <font>
      <sz val="14"/>
      <color rgb="FF54595F"/>
      <name val="Calibri (Body)"/>
    </font>
    <font>
      <sz val="14"/>
      <color theme="1"/>
      <name val="Calibri (Body)"/>
    </font>
    <font>
      <b/>
      <sz val="14"/>
      <color rgb="FFC6A15B"/>
      <name val="Calibri"/>
      <family val="2"/>
      <scheme val="minor"/>
    </font>
    <font>
      <sz val="14"/>
      <color theme="1"/>
      <name val="Calibri"/>
      <family val="2"/>
      <scheme val="minor"/>
    </font>
    <font>
      <b/>
      <sz val="14"/>
      <color rgb="FFC6A15B"/>
      <name val="Calibri (Body)"/>
    </font>
    <font>
      <i/>
      <sz val="12"/>
      <color rgb="FFFFFFFF"/>
      <name val="Calibri (Body)"/>
    </font>
    <font>
      <b/>
      <sz val="14"/>
      <color theme="1"/>
      <name val="Calibri"/>
      <family val="2"/>
      <scheme val="minor"/>
    </font>
    <font>
      <b/>
      <sz val="11"/>
      <color rgb="FFC00000"/>
      <name val="Aptos Narrow"/>
    </font>
    <font>
      <b/>
      <sz val="11"/>
      <color rgb="FF000000"/>
      <name val="Aptos Narrow"/>
    </font>
  </fonts>
  <fills count="15">
    <fill>
      <patternFill patternType="none"/>
    </fill>
    <fill>
      <patternFill patternType="gray125"/>
    </fill>
    <fill>
      <patternFill patternType="solid">
        <fgColor rgb="FF007565"/>
      </patternFill>
    </fill>
    <fill>
      <patternFill patternType="solid">
        <fgColor rgb="FFE6F4EF"/>
      </patternFill>
    </fill>
    <fill>
      <patternFill patternType="solid">
        <fgColor rgb="FF00B0F0"/>
      </patternFill>
    </fill>
    <fill>
      <patternFill patternType="solid">
        <fgColor rgb="FFB6E0D3"/>
      </patternFill>
    </fill>
    <fill>
      <patternFill patternType="solid">
        <fgColor rgb="FFF2F2F2"/>
      </patternFill>
    </fill>
    <fill>
      <patternFill patternType="none"/>
    </fill>
    <fill>
      <patternFill patternType="solid">
        <fgColor rgb="FF102A24"/>
      </patternFill>
    </fill>
    <fill>
      <patternFill patternType="solid">
        <fgColor rgb="FFC6A15B"/>
      </patternFill>
    </fill>
    <fill>
      <patternFill patternType="solid">
        <fgColor rgb="FFF7F3EA"/>
      </patternFill>
    </fill>
    <fill>
      <patternFill patternType="solid">
        <fgColor rgb="FF232323"/>
        <bgColor indexed="64"/>
      </patternFill>
    </fill>
    <fill>
      <patternFill patternType="none"/>
    </fill>
    <fill>
      <patternFill patternType="solid">
        <fgColor rgb="FFFFFF00"/>
      </patternFill>
    </fill>
    <fill>
      <patternFill patternType="solid">
        <fgColor rgb="FFFFFF00"/>
      </patternFill>
    </fill>
  </fills>
  <borders count="9">
    <border>
      <left/>
      <right/>
      <top/>
      <bottom/>
      <diagonal/>
    </border>
    <border>
      <left style="thin">
        <color rgb="FFBFBFBF"/>
      </left>
      <right style="thin">
        <color rgb="FFBFBFBF"/>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
      <left/>
      <right/>
      <top/>
      <bottom/>
      <diagonal/>
    </border>
    <border>
      <left/>
      <right/>
      <top/>
      <bottom/>
      <diagonal/>
    </border>
    <border>
      <left/>
      <right/>
      <top/>
      <bottom/>
      <diagonal/>
    </border>
    <border>
      <left/>
      <right/>
      <top/>
      <bottom/>
      <diagonal/>
    </border>
    <border>
      <left style="thin">
        <color rgb="FFBFBFBF"/>
      </left>
      <right/>
      <top/>
      <bottom/>
      <diagonal/>
    </border>
  </borders>
  <cellStyleXfs count="1">
    <xf numFmtId="0" fontId="0" fillId="0" borderId="0"/>
  </cellStyleXfs>
  <cellXfs count="51">
    <xf numFmtId="0" fontId="0" fillId="0" borderId="0" xfId="0"/>
    <xf numFmtId="0" fontId="2" fillId="3" borderId="1" xfId="0" applyFont="1" applyFill="1" applyBorder="1" applyAlignment="1">
      <alignment horizontal="left" vertical="center" indent="1"/>
    </xf>
    <xf numFmtId="1" fontId="3" fillId="4" borderId="1" xfId="0" applyNumberFormat="1" applyFont="1" applyFill="1" applyBorder="1" applyAlignment="1">
      <alignment horizontal="right" vertical="center"/>
    </xf>
    <xf numFmtId="0" fontId="4" fillId="0" borderId="1" xfId="0" applyFont="1" applyBorder="1" applyAlignment="1">
      <alignment horizontal="left" vertical="center" wrapText="1" indent="1"/>
    </xf>
    <xf numFmtId="0" fontId="2" fillId="5" borderId="1" xfId="0" applyFont="1" applyFill="1" applyBorder="1" applyAlignment="1">
      <alignment horizontal="center" vertical="center" wrapText="1"/>
    </xf>
    <xf numFmtId="0" fontId="4" fillId="0" borderId="1" xfId="0" applyFont="1" applyBorder="1" applyAlignment="1">
      <alignment horizontal="left" vertical="center" indent="1"/>
    </xf>
    <xf numFmtId="3" fontId="3" fillId="4" borderId="1" xfId="0" applyNumberFormat="1" applyFont="1" applyFill="1" applyBorder="1" applyAlignment="1">
      <alignment horizontal="right" vertical="center"/>
    </xf>
    <xf numFmtId="164" fontId="3" fillId="4" borderId="1" xfId="0" applyNumberFormat="1" applyFont="1" applyFill="1" applyBorder="1" applyAlignment="1">
      <alignment horizontal="right" vertical="center"/>
    </xf>
    <xf numFmtId="165" fontId="5" fillId="6" borderId="1" xfId="0" applyNumberFormat="1" applyFont="1" applyFill="1" applyBorder="1" applyAlignment="1">
      <alignment horizontal="right" vertical="center"/>
    </xf>
    <xf numFmtId="166" fontId="5" fillId="6" borderId="1" xfId="0" applyNumberFormat="1" applyFont="1" applyFill="1" applyBorder="1" applyAlignment="1">
      <alignment horizontal="right" vertical="center"/>
    </xf>
    <xf numFmtId="164" fontId="5" fillId="6" borderId="1" xfId="0" applyNumberFormat="1" applyFont="1" applyFill="1" applyBorder="1" applyAlignment="1">
      <alignment horizontal="right" vertical="center"/>
    </xf>
    <xf numFmtId="0" fontId="5" fillId="6" borderId="1" xfId="0" applyFont="1" applyFill="1" applyBorder="1" applyAlignment="1">
      <alignment horizontal="center" vertical="center"/>
    </xf>
    <xf numFmtId="3" fontId="2" fillId="3" borderId="1" xfId="0" applyNumberFormat="1" applyFont="1" applyFill="1" applyBorder="1" applyAlignment="1">
      <alignment horizontal="right" vertical="center"/>
    </xf>
    <xf numFmtId="164" fontId="2" fillId="3" borderId="1" xfId="0" applyNumberFormat="1" applyFont="1" applyFill="1" applyBorder="1" applyAlignment="1">
      <alignment horizontal="right" vertical="center"/>
    </xf>
    <xf numFmtId="165" fontId="2" fillId="3" borderId="1" xfId="0" applyNumberFormat="1" applyFont="1" applyFill="1" applyBorder="1" applyAlignment="1">
      <alignment horizontal="right" vertical="center"/>
    </xf>
    <xf numFmtId="166" fontId="2" fillId="3" borderId="1" xfId="0" applyNumberFormat="1" applyFont="1" applyFill="1" applyBorder="1" applyAlignment="1">
      <alignment horizontal="right" vertical="center"/>
    </xf>
    <xf numFmtId="0" fontId="2" fillId="3" borderId="1" xfId="0" applyFont="1" applyFill="1" applyBorder="1" applyAlignment="1">
      <alignment horizontal="center" vertical="center"/>
    </xf>
    <xf numFmtId="0" fontId="7" fillId="9" borderId="4" xfId="0" applyFont="1" applyFill="1" applyBorder="1"/>
    <xf numFmtId="0" fontId="7" fillId="11" borderId="4" xfId="0" applyFont="1" applyFill="1" applyBorder="1"/>
    <xf numFmtId="0" fontId="11" fillId="11" borderId="4" xfId="0" applyFont="1" applyFill="1" applyBorder="1" applyAlignment="1">
      <alignment vertical="center" wrapText="1"/>
    </xf>
    <xf numFmtId="0" fontId="21" fillId="12" borderId="5" xfId="0" applyFont="1" applyFill="1" applyBorder="1" applyAlignment="1">
      <alignment horizontal="center"/>
    </xf>
    <xf numFmtId="0" fontId="22" fillId="13" borderId="6" xfId="0" applyFont="1" applyFill="1" applyBorder="1" applyAlignment="1">
      <alignment horizontal="left" vertical="center" wrapText="1" indent="1"/>
    </xf>
    <xf numFmtId="0" fontId="23" fillId="14" borderId="7" xfId="0" applyFont="1" applyFill="1" applyBorder="1" applyAlignment="1">
      <alignment horizontal="left" vertical="center" wrapText="1" indent="1"/>
    </xf>
    <xf numFmtId="0" fontId="10" fillId="10" borderId="4" xfId="0" applyFont="1" applyFill="1" applyBorder="1" applyAlignment="1">
      <alignment horizontal="left" vertical="top" wrapText="1"/>
    </xf>
    <xf numFmtId="0" fontId="7" fillId="7" borderId="4" xfId="0" applyFont="1" applyFill="1" applyBorder="1"/>
    <xf numFmtId="0" fontId="20" fillId="8" borderId="4" xfId="0" applyFont="1" applyFill="1" applyBorder="1" applyAlignment="1">
      <alignment horizontal="center" vertical="center" wrapText="1"/>
    </xf>
    <xf numFmtId="0" fontId="14" fillId="7" borderId="4" xfId="0" applyFont="1" applyFill="1" applyBorder="1"/>
    <xf numFmtId="0" fontId="19" fillId="7" borderId="4" xfId="0" applyFont="1" applyFill="1" applyBorder="1" applyAlignment="1">
      <alignment horizontal="left" vertical="center"/>
    </xf>
    <xf numFmtId="0" fontId="16" fillId="7" borderId="4" xfId="0" applyFont="1" applyFill="1" applyBorder="1"/>
    <xf numFmtId="0" fontId="17" fillId="7" borderId="4" xfId="0" applyFont="1" applyFill="1" applyBorder="1" applyAlignment="1">
      <alignment horizontal="left" vertical="center"/>
    </xf>
    <xf numFmtId="0" fontId="18" fillId="7" borderId="4" xfId="0" applyFont="1" applyFill="1" applyBorder="1"/>
    <xf numFmtId="0" fontId="12" fillId="11" borderId="4" xfId="0" applyFont="1" applyFill="1" applyBorder="1" applyAlignment="1">
      <alignment horizontal="center" vertical="center" wrapText="1"/>
    </xf>
    <xf numFmtId="0" fontId="13" fillId="11" borderId="4" xfId="0" applyFont="1" applyFill="1" applyBorder="1" applyAlignment="1">
      <alignment horizontal="center" vertical="center" wrapText="1"/>
    </xf>
    <xf numFmtId="0" fontId="14" fillId="11" borderId="4" xfId="0" applyFont="1" applyFill="1" applyBorder="1" applyAlignment="1">
      <alignment horizontal="center"/>
    </xf>
    <xf numFmtId="0" fontId="8" fillId="11" borderId="4" xfId="0" applyFont="1" applyFill="1" applyBorder="1" applyAlignment="1">
      <alignment horizontal="center" wrapText="1"/>
    </xf>
    <xf numFmtId="0" fontId="7" fillId="11" borderId="4" xfId="0" applyFont="1" applyFill="1" applyBorder="1" applyAlignment="1">
      <alignment horizontal="center"/>
    </xf>
    <xf numFmtId="0" fontId="10" fillId="10" borderId="4" xfId="0" applyFont="1" applyFill="1" applyBorder="1" applyAlignment="1">
      <alignment horizontal="left" vertical="center" wrapText="1"/>
    </xf>
    <xf numFmtId="0" fontId="15" fillId="10" borderId="4" xfId="0" applyFont="1" applyFill="1" applyBorder="1" applyAlignment="1">
      <alignment horizontal="left" vertical="center" wrapText="1"/>
    </xf>
    <xf numFmtId="0" fontId="9" fillId="11" borderId="4" xfId="0" applyFont="1" applyFill="1" applyBorder="1" applyAlignment="1">
      <alignment horizontal="center" vertical="center" wrapText="1"/>
    </xf>
    <xf numFmtId="0" fontId="2" fillId="5" borderId="1" xfId="0" applyFont="1" applyFill="1" applyBorder="1" applyAlignment="1">
      <alignment horizontal="center" vertical="center"/>
    </xf>
    <xf numFmtId="0" fontId="0" fillId="5" borderId="1" xfId="0" applyFill="1" applyBorder="1"/>
    <xf numFmtId="0" fontId="4" fillId="0" borderId="1" xfId="0" applyFont="1" applyBorder="1" applyAlignment="1">
      <alignment horizontal="left" vertical="center" wrapText="1" indent="1"/>
    </xf>
    <xf numFmtId="0" fontId="0" fillId="0" borderId="2" xfId="0" applyBorder="1"/>
    <xf numFmtId="0" fontId="0" fillId="0" borderId="3" xfId="0" applyBorder="1"/>
    <xf numFmtId="0" fontId="1" fillId="2" borderId="0" xfId="0" applyFont="1" applyFill="1" applyAlignment="1">
      <alignment horizontal="left" vertical="center" indent="1"/>
    </xf>
    <xf numFmtId="0" fontId="0" fillId="2" borderId="0" xfId="0" applyFill="1"/>
    <xf numFmtId="0" fontId="3" fillId="4" borderId="1" xfId="0" applyFont="1" applyFill="1" applyBorder="1" applyAlignment="1">
      <alignment horizontal="left" vertical="center"/>
    </xf>
    <xf numFmtId="0" fontId="6" fillId="4" borderId="8" xfId="0" applyFont="1" applyFill="1" applyBorder="1" applyAlignment="1">
      <alignment horizontal="center" vertical="center"/>
    </xf>
    <xf numFmtId="0" fontId="6" fillId="4" borderId="7" xfId="0" applyFont="1" applyFill="1" applyBorder="1" applyAlignment="1">
      <alignment horizontal="center" vertical="center"/>
    </xf>
    <xf numFmtId="0" fontId="5" fillId="6" borderId="8" xfId="0" applyFont="1" applyFill="1" applyBorder="1" applyAlignment="1">
      <alignment horizontal="center" vertical="center"/>
    </xf>
    <xf numFmtId="0" fontId="5" fillId="6" borderId="7" xfId="0" applyFont="1" applyFill="1" applyBorder="1" applyAlignment="1">
      <alignment horizontal="center" vertical="center"/>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FF00B0F0"/>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1828800" cy="1828800"/>
    <xdr:pic>
      <xdr:nvPicPr>
        <xdr:cNvPr id="2" name="Imag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92101" y="192101"/>
          <a:ext cx="1828800" cy="1828800"/>
        </a:xfrm>
        <a:prstGeom prst="rect">
          <a:avLst/>
        </a:prstGeom>
        <a:ln>
          <a:prstDash val="solid"/>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earlylifeinvestments.com/?utm_source=worksheet&amp;utm_medium=xlsx&amp;utm_campaign=life_decisions_worksheets&amp;utm_content=home_utility_usage_tracker" TargetMode="External"/><Relationship Id="rId1" Type="http://schemas.openxmlformats.org/officeDocument/2006/relationships/hyperlink" Target="https://earlylifeinvestments.beehiiv.com/?utm_source=worksheet&amp;utm_medium=xlsx&amp;utm_campaign=life_decisions_worksheets&amp;utm_content=home_utility_usage_track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02A24"/>
    <pageSetUpPr fitToPage="1"/>
  </sheetPr>
  <dimension ref="B2:M37"/>
  <sheetViews>
    <sheetView showGridLines="0" tabSelected="1" workbookViewId="0"/>
  </sheetViews>
  <sheetFormatPr baseColWidth="10" defaultColWidth="8.83203125" defaultRowHeight="15" x14ac:dyDescent="0.2"/>
  <cols>
    <col min="1" max="1" width="2.5" customWidth="1"/>
    <col min="2" max="13" width="11.5" customWidth="1"/>
    <col min="14" max="14" width="2.5" customWidth="1"/>
  </cols>
  <sheetData>
    <row r="2" spans="2:13" ht="18" customHeight="1" x14ac:dyDescent="0.2">
      <c r="B2" s="18"/>
      <c r="C2" s="18"/>
      <c r="D2" s="18"/>
      <c r="E2" s="34" t="s">
        <v>0</v>
      </c>
      <c r="F2" s="35"/>
      <c r="G2" s="35"/>
      <c r="H2" s="35"/>
      <c r="I2" s="35"/>
      <c r="J2" s="35"/>
      <c r="K2" s="35"/>
      <c r="L2" s="35"/>
      <c r="M2" s="35"/>
    </row>
    <row r="3" spans="2:13" ht="18" customHeight="1" x14ac:dyDescent="0.2">
      <c r="B3" s="18"/>
      <c r="C3" s="18"/>
      <c r="D3" s="18"/>
      <c r="E3" s="35"/>
      <c r="F3" s="35"/>
      <c r="G3" s="35"/>
      <c r="H3" s="35"/>
      <c r="I3" s="35"/>
      <c r="J3" s="35"/>
      <c r="K3" s="35"/>
      <c r="L3" s="35"/>
      <c r="M3" s="35"/>
    </row>
    <row r="4" spans="2:13" ht="18" customHeight="1" x14ac:dyDescent="0.2">
      <c r="B4" s="18"/>
      <c r="C4" s="18"/>
      <c r="D4" s="18"/>
      <c r="E4" s="38" t="s">
        <v>1</v>
      </c>
      <c r="F4" s="35"/>
      <c r="G4" s="35"/>
      <c r="H4" s="35"/>
      <c r="I4" s="35"/>
      <c r="J4" s="35"/>
      <c r="K4" s="35"/>
      <c r="L4" s="35"/>
      <c r="M4" s="35"/>
    </row>
    <row r="5" spans="2:13" ht="18" customHeight="1" x14ac:dyDescent="0.2">
      <c r="B5" s="18"/>
      <c r="C5" s="18"/>
      <c r="D5" s="18"/>
      <c r="E5" s="35"/>
      <c r="F5" s="35"/>
      <c r="G5" s="35"/>
      <c r="H5" s="35"/>
      <c r="I5" s="35"/>
      <c r="J5" s="35"/>
      <c r="K5" s="35"/>
      <c r="L5" s="35"/>
      <c r="M5" s="35"/>
    </row>
    <row r="6" spans="2:13" ht="18" customHeight="1" x14ac:dyDescent="0.2">
      <c r="B6" s="18"/>
      <c r="C6" s="18"/>
      <c r="D6" s="18"/>
      <c r="E6" s="32" t="s">
        <v>2</v>
      </c>
      <c r="F6" s="33"/>
      <c r="G6" s="33"/>
      <c r="H6" s="33"/>
      <c r="I6" s="33"/>
      <c r="J6" s="33"/>
      <c r="K6" s="33"/>
      <c r="L6" s="33"/>
      <c r="M6" s="33"/>
    </row>
    <row r="7" spans="2:13" ht="18" customHeight="1" x14ac:dyDescent="0.2">
      <c r="B7" s="18"/>
      <c r="C7" s="18"/>
      <c r="D7" s="18"/>
      <c r="E7" s="33"/>
      <c r="F7" s="33"/>
      <c r="G7" s="33"/>
      <c r="H7" s="33"/>
      <c r="I7" s="33"/>
      <c r="J7" s="33"/>
      <c r="K7" s="33"/>
      <c r="L7" s="33"/>
      <c r="M7" s="33"/>
    </row>
    <row r="8" spans="2:13" ht="18" customHeight="1" x14ac:dyDescent="0.2">
      <c r="B8" s="18"/>
      <c r="C8" s="18"/>
      <c r="D8" s="18"/>
      <c r="E8" s="31" t="s">
        <v>3</v>
      </c>
      <c r="F8" s="31"/>
      <c r="G8" s="31"/>
      <c r="H8" s="31"/>
      <c r="I8" s="31" t="s">
        <v>4</v>
      </c>
      <c r="J8" s="31"/>
      <c r="K8" s="31"/>
      <c r="L8" s="31"/>
      <c r="M8" s="19"/>
    </row>
    <row r="9" spans="2:13" ht="21" customHeight="1" x14ac:dyDescent="0.2">
      <c r="B9" s="18"/>
      <c r="C9" s="18"/>
      <c r="D9" s="18"/>
      <c r="E9" s="31"/>
      <c r="F9" s="31"/>
      <c r="G9" s="31"/>
      <c r="H9" s="31"/>
      <c r="I9" s="31"/>
      <c r="J9" s="31"/>
      <c r="K9" s="31"/>
      <c r="L9" s="31"/>
      <c r="M9" s="19"/>
    </row>
    <row r="10" spans="2:13" ht="4" customHeight="1" x14ac:dyDescent="0.2">
      <c r="B10" s="17"/>
      <c r="C10" s="17"/>
      <c r="D10" s="17"/>
      <c r="E10" s="17"/>
      <c r="F10" s="17"/>
      <c r="G10" s="17"/>
      <c r="H10" s="17"/>
      <c r="I10" s="17"/>
      <c r="J10" s="17"/>
      <c r="K10" s="17"/>
      <c r="L10" s="17"/>
      <c r="M10" s="17"/>
    </row>
    <row r="11" spans="2:13" ht="6" customHeight="1" x14ac:dyDescent="0.2"/>
    <row r="12" spans="2:13" ht="20" customHeight="1" x14ac:dyDescent="0.25">
      <c r="B12" s="29" t="s">
        <v>5</v>
      </c>
      <c r="C12" s="30"/>
      <c r="D12" s="30"/>
      <c r="E12" s="30"/>
      <c r="F12" s="30"/>
      <c r="G12" s="30"/>
      <c r="H12" s="30"/>
      <c r="I12" s="30"/>
      <c r="J12" s="30"/>
      <c r="K12" s="30"/>
      <c r="L12" s="30"/>
      <c r="M12" s="30"/>
    </row>
    <row r="13" spans="2:13" ht="20" customHeight="1" x14ac:dyDescent="0.2">
      <c r="B13" s="37" t="s">
        <v>6</v>
      </c>
      <c r="C13" s="28"/>
      <c r="D13" s="28"/>
      <c r="E13" s="28"/>
      <c r="F13" s="28"/>
      <c r="G13" s="28"/>
      <c r="H13" s="28"/>
      <c r="I13" s="28"/>
      <c r="J13" s="28"/>
      <c r="K13" s="28"/>
      <c r="L13" s="28"/>
      <c r="M13" s="28"/>
    </row>
    <row r="14" spans="2:13" ht="20" customHeight="1" x14ac:dyDescent="0.2">
      <c r="B14" s="28"/>
      <c r="C14" s="28"/>
      <c r="D14" s="28"/>
      <c r="E14" s="28"/>
      <c r="F14" s="28"/>
      <c r="G14" s="28"/>
      <c r="H14" s="28"/>
      <c r="I14" s="28"/>
      <c r="J14" s="28"/>
      <c r="K14" s="28"/>
      <c r="L14" s="28"/>
      <c r="M14" s="28"/>
    </row>
    <row r="15" spans="2:13" ht="20" customHeight="1" x14ac:dyDescent="0.2">
      <c r="B15" s="28"/>
      <c r="C15" s="28"/>
      <c r="D15" s="28"/>
      <c r="E15" s="28"/>
      <c r="F15" s="28"/>
      <c r="G15" s="28"/>
      <c r="H15" s="28"/>
      <c r="I15" s="28"/>
      <c r="J15" s="28"/>
      <c r="K15" s="28"/>
      <c r="L15" s="28"/>
      <c r="M15" s="28"/>
    </row>
    <row r="16" spans="2:13" ht="8" customHeight="1" x14ac:dyDescent="0.2"/>
    <row r="17" spans="2:13" ht="20" customHeight="1" x14ac:dyDescent="0.25">
      <c r="B17" s="27" t="s">
        <v>7</v>
      </c>
      <c r="C17" s="28"/>
      <c r="D17" s="28"/>
      <c r="E17" s="28"/>
      <c r="F17" s="28"/>
      <c r="G17" s="28"/>
      <c r="H17" s="28"/>
      <c r="I17" s="28"/>
      <c r="J17" s="28"/>
      <c r="K17" s="28"/>
      <c r="L17" s="28"/>
      <c r="M17" s="28"/>
    </row>
    <row r="18" spans="2:13" ht="18" customHeight="1" x14ac:dyDescent="0.2">
      <c r="B18" s="36" t="s">
        <v>8</v>
      </c>
      <c r="C18" s="24"/>
      <c r="D18" s="24"/>
      <c r="E18" s="24"/>
      <c r="F18" s="24"/>
      <c r="G18" s="24"/>
      <c r="H18" s="24"/>
      <c r="I18" s="24"/>
      <c r="J18" s="24"/>
      <c r="K18" s="24"/>
      <c r="L18" s="24"/>
      <c r="M18" s="24"/>
    </row>
    <row r="19" spans="2:13" ht="18" customHeight="1" x14ac:dyDescent="0.2">
      <c r="B19" s="36" t="s">
        <v>9</v>
      </c>
      <c r="C19" s="24"/>
      <c r="D19" s="24"/>
      <c r="E19" s="24"/>
      <c r="F19" s="24"/>
      <c r="G19" s="24"/>
      <c r="H19" s="24"/>
      <c r="I19" s="24"/>
      <c r="J19" s="24"/>
      <c r="K19" s="24"/>
      <c r="L19" s="24"/>
      <c r="M19" s="24"/>
    </row>
    <row r="20" spans="2:13" ht="8" customHeight="1" x14ac:dyDescent="0.2"/>
    <row r="21" spans="2:13" ht="20" customHeight="1" x14ac:dyDescent="0.25">
      <c r="B21" s="27" t="s">
        <v>10</v>
      </c>
      <c r="C21" s="28"/>
      <c r="D21" s="28"/>
      <c r="E21" s="28"/>
      <c r="F21" s="28"/>
      <c r="G21" s="28"/>
      <c r="H21" s="28"/>
      <c r="I21" s="28"/>
      <c r="J21" s="28"/>
      <c r="K21" s="28"/>
      <c r="L21" s="28"/>
      <c r="M21" s="28"/>
    </row>
    <row r="22" spans="2:13" ht="18" customHeight="1" x14ac:dyDescent="0.2">
      <c r="B22" s="23" t="s">
        <v>11</v>
      </c>
      <c r="C22" s="24"/>
      <c r="D22" s="24"/>
      <c r="E22" s="24"/>
      <c r="F22" s="24"/>
      <c r="G22" s="24"/>
      <c r="H22" s="24"/>
      <c r="I22" s="24"/>
      <c r="J22" s="24"/>
      <c r="K22" s="24"/>
      <c r="L22" s="24"/>
      <c r="M22" s="24"/>
    </row>
    <row r="23" spans="2:13" ht="18" customHeight="1" x14ac:dyDescent="0.2">
      <c r="B23" s="24"/>
      <c r="C23" s="24"/>
      <c r="D23" s="24"/>
      <c r="E23" s="24"/>
      <c r="F23" s="24"/>
      <c r="G23" s="24"/>
      <c r="H23" s="24"/>
      <c r="I23" s="24"/>
      <c r="J23" s="24"/>
      <c r="K23" s="24"/>
      <c r="L23" s="24"/>
      <c r="M23" s="24"/>
    </row>
    <row r="24" spans="2:13" ht="18" customHeight="1" x14ac:dyDescent="0.2">
      <c r="B24" s="24"/>
      <c r="C24" s="24"/>
      <c r="D24" s="24"/>
      <c r="E24" s="24"/>
      <c r="F24" s="24"/>
      <c r="G24" s="24"/>
      <c r="H24" s="24"/>
      <c r="I24" s="24"/>
      <c r="J24" s="24"/>
      <c r="K24" s="24"/>
      <c r="L24" s="24"/>
      <c r="M24" s="24"/>
    </row>
    <row r="25" spans="2:13" ht="6" customHeight="1" x14ac:dyDescent="0.2"/>
    <row r="26" spans="2:13" ht="22" customHeight="1" x14ac:dyDescent="0.2">
      <c r="B26" s="25" t="s">
        <v>12</v>
      </c>
      <c r="C26" s="26"/>
      <c r="D26" s="26"/>
      <c r="E26" s="26"/>
      <c r="F26" s="26"/>
      <c r="G26" s="26"/>
      <c r="H26" s="26"/>
      <c r="I26" s="26"/>
      <c r="J26" s="26"/>
      <c r="K26" s="26"/>
      <c r="L26" s="26"/>
      <c r="M26" s="26"/>
    </row>
    <row r="28" spans="2:13" ht="19" x14ac:dyDescent="0.25">
      <c r="B28" s="20" t="s">
        <v>13</v>
      </c>
      <c r="C28" s="20"/>
      <c r="D28" s="20"/>
      <c r="E28" s="20"/>
      <c r="F28" s="20"/>
      <c r="G28" s="20"/>
      <c r="H28" s="20"/>
      <c r="I28" s="20"/>
      <c r="J28" s="20"/>
      <c r="K28" s="20"/>
      <c r="L28" s="20"/>
      <c r="M28" s="20"/>
    </row>
    <row r="29" spans="2:13" ht="49.5" customHeight="1" x14ac:dyDescent="0.2">
      <c r="B29" s="21" t="s">
        <v>14</v>
      </c>
      <c r="C29" s="21"/>
      <c r="D29" s="21"/>
      <c r="E29" s="21"/>
      <c r="F29" s="21"/>
      <c r="G29" s="21"/>
      <c r="H29" s="21"/>
      <c r="I29" s="21"/>
      <c r="J29" s="21"/>
      <c r="K29" s="21"/>
      <c r="L29" s="21"/>
      <c r="M29" s="21"/>
    </row>
    <row r="30" spans="2:13" ht="9" customHeight="1" x14ac:dyDescent="0.2"/>
    <row r="31" spans="2:13" ht="49.5" customHeight="1" x14ac:dyDescent="0.2">
      <c r="B31" s="21" t="s">
        <v>15</v>
      </c>
      <c r="C31" s="21"/>
      <c r="D31" s="21"/>
      <c r="E31" s="21"/>
      <c r="F31" s="21"/>
      <c r="G31" s="21"/>
      <c r="H31" s="21"/>
      <c r="I31" s="21"/>
      <c r="J31" s="21"/>
      <c r="K31" s="21"/>
      <c r="L31" s="21"/>
      <c r="M31" s="21"/>
    </row>
    <row r="32" spans="2:13" ht="9" customHeight="1" x14ac:dyDescent="0.2"/>
    <row r="33" spans="2:13" ht="34" customHeight="1" x14ac:dyDescent="0.2">
      <c r="B33" s="22" t="s">
        <v>16</v>
      </c>
      <c r="C33" s="22"/>
      <c r="D33" s="22"/>
      <c r="E33" s="22"/>
      <c r="F33" s="22"/>
      <c r="G33" s="22"/>
      <c r="H33" s="22"/>
      <c r="I33" s="22"/>
      <c r="J33" s="22"/>
      <c r="K33" s="22"/>
      <c r="L33" s="22"/>
      <c r="M33" s="22"/>
    </row>
    <row r="34" spans="2:13" ht="9" customHeight="1" x14ac:dyDescent="0.2"/>
    <row r="35" spans="2:13" ht="34" customHeight="1" x14ac:dyDescent="0.2">
      <c r="B35" s="22" t="s">
        <v>17</v>
      </c>
      <c r="C35" s="22"/>
      <c r="D35" s="22"/>
      <c r="E35" s="22"/>
      <c r="F35" s="22"/>
      <c r="G35" s="22"/>
      <c r="H35" s="22"/>
      <c r="I35" s="22"/>
      <c r="J35" s="22"/>
      <c r="K35" s="22"/>
      <c r="L35" s="22"/>
      <c r="M35" s="22"/>
    </row>
    <row r="36" spans="2:13" ht="9" customHeight="1" x14ac:dyDescent="0.2"/>
    <row r="37" spans="2:13" ht="34" customHeight="1" x14ac:dyDescent="0.2">
      <c r="B37" s="22" t="s">
        <v>18</v>
      </c>
      <c r="C37" s="22"/>
      <c r="D37" s="22"/>
      <c r="E37" s="22"/>
      <c r="F37" s="22"/>
      <c r="G37" s="22"/>
      <c r="H37" s="22"/>
      <c r="I37" s="22"/>
      <c r="J37" s="22"/>
      <c r="K37" s="22"/>
      <c r="L37" s="22"/>
      <c r="M37" s="22"/>
    </row>
  </sheetData>
  <sheetProtection sheet="1" objects="1" scenarios="1"/>
  <mergeCells count="19">
    <mergeCell ref="E8:H9"/>
    <mergeCell ref="I8:L9"/>
    <mergeCell ref="E6:M7"/>
    <mergeCell ref="E2:M3"/>
    <mergeCell ref="B19:M19"/>
    <mergeCell ref="B13:M15"/>
    <mergeCell ref="B17:M17"/>
    <mergeCell ref="B18:M18"/>
    <mergeCell ref="E4:M5"/>
    <mergeCell ref="B37:M37"/>
    <mergeCell ref="B22:M24"/>
    <mergeCell ref="B26:M26"/>
    <mergeCell ref="B21:M21"/>
    <mergeCell ref="B12:M12"/>
    <mergeCell ref="B28:M28"/>
    <mergeCell ref="B29:M29"/>
    <mergeCell ref="B31:M31"/>
    <mergeCell ref="B33:M33"/>
    <mergeCell ref="B35:M35"/>
  </mergeCells>
  <hyperlinks>
    <hyperlink ref="I8:L9" r:id="rId1" display="Newsletter: The Early Life Investor " xr:uid="{43089C48-1CC5-F645-B48F-B7048D2E6774}"/>
    <hyperlink ref="E8:H9" r:id="rId2" display="Early Life Investments Homepage" xr:uid="{923C8D10-1C3A-FF4C-8E5F-6B6742463ABA}"/>
  </hyperlinks>
  <pageMargins left="0.75" right="0.75" top="1" bottom="1" header="0.5" footer="0.5"/>
  <pageSetup orientation="landscape"/>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02A24"/>
  </sheetPr>
  <dimension ref="B1:N57"/>
  <sheetViews>
    <sheetView showGridLines="0" topLeftCell="A26" workbookViewId="0">
      <selection activeCell="G14" sqref="G14"/>
    </sheetView>
  </sheetViews>
  <sheetFormatPr baseColWidth="10" defaultColWidth="8.83203125" defaultRowHeight="15" x14ac:dyDescent="0.2"/>
  <cols>
    <col min="1" max="1" width="2.5" customWidth="1"/>
    <col min="2" max="2" width="13" customWidth="1"/>
    <col min="3" max="3" width="14" customWidth="1"/>
    <col min="4" max="4" width="13" customWidth="1"/>
    <col min="5" max="6" width="14" customWidth="1"/>
    <col min="7" max="7" width="13" customWidth="1"/>
    <col min="8" max="8" width="14" customWidth="1"/>
    <col min="9" max="10" width="13" customWidth="1"/>
    <col min="11" max="12" width="15" customWidth="1"/>
    <col min="13" max="13" width="12" customWidth="1"/>
    <col min="14" max="14" width="34" customWidth="1"/>
  </cols>
  <sheetData>
    <row r="1" spans="2:14" ht="26" customHeight="1" x14ac:dyDescent="0.2">
      <c r="B1" s="44" t="s">
        <v>19</v>
      </c>
      <c r="C1" s="45"/>
      <c r="D1" s="45"/>
      <c r="E1" s="45"/>
      <c r="F1" s="45"/>
      <c r="G1" s="45"/>
      <c r="H1" s="45"/>
      <c r="I1" s="45"/>
      <c r="J1" s="45"/>
      <c r="K1" s="45"/>
      <c r="L1" s="45"/>
      <c r="M1" s="45"/>
      <c r="N1" s="45"/>
    </row>
    <row r="3" spans="2:14" ht="19" x14ac:dyDescent="0.2">
      <c r="B3" s="1" t="s">
        <v>20</v>
      </c>
      <c r="C3" s="2">
        <v>2025</v>
      </c>
      <c r="E3" s="1" t="s">
        <v>21</v>
      </c>
      <c r="F3" s="2">
        <v>2026</v>
      </c>
      <c r="H3" s="41" t="s">
        <v>22</v>
      </c>
      <c r="I3" s="42"/>
      <c r="J3" s="42"/>
      <c r="K3" s="42"/>
      <c r="L3" s="42"/>
      <c r="M3" s="42"/>
      <c r="N3" s="43"/>
    </row>
    <row r="5" spans="2:14" ht="22" x14ac:dyDescent="0.2">
      <c r="B5" s="44" t="s">
        <v>23</v>
      </c>
      <c r="C5" s="45"/>
      <c r="D5" s="45"/>
      <c r="E5" s="45"/>
      <c r="F5" s="45"/>
      <c r="G5" s="45"/>
      <c r="H5" s="45"/>
      <c r="I5" s="45"/>
      <c r="J5" s="45"/>
      <c r="K5" s="45"/>
      <c r="L5" s="45"/>
      <c r="M5" s="45"/>
      <c r="N5" s="45"/>
    </row>
    <row r="6" spans="2:14" ht="19" x14ac:dyDescent="0.2">
      <c r="C6" s="39" t="str">
        <f>CONCATENATE($C$3," — earlier year")</f>
        <v>2025 — earlier year</v>
      </c>
      <c r="D6" s="40"/>
      <c r="E6" s="40"/>
      <c r="F6" s="39" t="str">
        <f>CONCATENATE($F$3," — later year")</f>
        <v>2026 — later year</v>
      </c>
      <c r="G6" s="40"/>
      <c r="H6" s="40"/>
      <c r="K6" s="39" t="s">
        <v>24</v>
      </c>
      <c r="L6" s="40"/>
      <c r="M6" s="40"/>
    </row>
    <row r="7" spans="2:14" ht="40" x14ac:dyDescent="0.2">
      <c r="B7" s="4" t="s">
        <v>25</v>
      </c>
      <c r="C7" s="4" t="s">
        <v>26</v>
      </c>
      <c r="D7" s="4" t="s">
        <v>27</v>
      </c>
      <c r="E7" s="4" t="s">
        <v>28</v>
      </c>
      <c r="F7" s="4" t="s">
        <v>26</v>
      </c>
      <c r="G7" s="4" t="s">
        <v>27</v>
      </c>
      <c r="H7" s="4" t="s">
        <v>28</v>
      </c>
      <c r="I7" s="4" t="s">
        <v>29</v>
      </c>
      <c r="J7" s="4" t="s">
        <v>30</v>
      </c>
      <c r="K7" s="4" t="s">
        <v>31</v>
      </c>
      <c r="L7" s="4" t="s">
        <v>32</v>
      </c>
      <c r="M7" s="4" t="s">
        <v>33</v>
      </c>
      <c r="N7" s="4" t="s">
        <v>34</v>
      </c>
    </row>
    <row r="8" spans="2:14" ht="19" x14ac:dyDescent="0.2">
      <c r="B8" s="5" t="s">
        <v>35</v>
      </c>
      <c r="C8" s="6">
        <v>742</v>
      </c>
      <c r="D8" s="7">
        <v>101.32</v>
      </c>
      <c r="E8" s="8">
        <f t="shared" ref="E8:E20" si="0">IFERROR(D8/C8,"")</f>
        <v>0.1365498652291105</v>
      </c>
      <c r="F8" s="6">
        <v>715</v>
      </c>
      <c r="G8" s="7">
        <v>104.19</v>
      </c>
      <c r="H8" s="8">
        <f t="shared" ref="H8:H20" si="1">IFERROR(G8/F8,"")</f>
        <v>0.14572027972027971</v>
      </c>
      <c r="I8" s="9">
        <f t="shared" ref="I8:I20" si="2">IFERROR(F8/C8-1,"")</f>
        <v>-3.6388140161725091E-2</v>
      </c>
      <c r="J8" s="9">
        <f t="shared" ref="J8:J20" si="3">IFERROR(G8/D8-1,"")</f>
        <v>2.8326095538886653E-2</v>
      </c>
      <c r="K8" s="10">
        <f t="shared" ref="K8:K19" si="4">IF(OR(C8="",F8="",E8="",H8=""),"",(H8-E8)*F8)</f>
        <v>6.5568463611859809</v>
      </c>
      <c r="L8" s="10">
        <f t="shared" ref="L8:L19" si="5">IF(OR(C8="",F8="",E8=""),"",(F8-C8)*E8)</f>
        <v>-3.6868463611859834</v>
      </c>
      <c r="M8" s="11" t="str">
        <f t="shared" ref="M8:M19" si="6">IF(K8="","",IF(ABS(K8+L8-(G8-D8))&gt;0.01,"check","OK"))</f>
        <v>OK</v>
      </c>
      <c r="N8" s="46"/>
    </row>
    <row r="9" spans="2:14" ht="19" x14ac:dyDescent="0.2">
      <c r="B9" s="5" t="s">
        <v>36</v>
      </c>
      <c r="C9" s="6">
        <v>689</v>
      </c>
      <c r="D9" s="7">
        <v>94.15</v>
      </c>
      <c r="E9" s="8">
        <f t="shared" si="0"/>
        <v>0.13664731494920174</v>
      </c>
      <c r="F9" s="6">
        <v>702</v>
      </c>
      <c r="G9" s="7">
        <v>102.31</v>
      </c>
      <c r="H9" s="8">
        <f t="shared" si="1"/>
        <v>0.14574074074074075</v>
      </c>
      <c r="I9" s="9">
        <f t="shared" si="2"/>
        <v>1.8867924528301883E-2</v>
      </c>
      <c r="J9" s="9">
        <f t="shared" si="3"/>
        <v>8.6670207116303688E-2</v>
      </c>
      <c r="K9" s="10">
        <f t="shared" si="4"/>
        <v>6.3835849056603902</v>
      </c>
      <c r="L9" s="10">
        <f t="shared" si="5"/>
        <v>1.7764150943396226</v>
      </c>
      <c r="M9" s="11" t="str">
        <f t="shared" si="6"/>
        <v>OK</v>
      </c>
      <c r="N9" s="46"/>
    </row>
    <row r="10" spans="2:14" ht="19" x14ac:dyDescent="0.2">
      <c r="B10" s="5" t="s">
        <v>37</v>
      </c>
      <c r="C10" s="6">
        <v>604</v>
      </c>
      <c r="D10" s="7">
        <v>82.55</v>
      </c>
      <c r="E10" s="8">
        <f t="shared" si="0"/>
        <v>0.13667218543046358</v>
      </c>
      <c r="F10" s="6">
        <v>588</v>
      </c>
      <c r="G10" s="7">
        <v>85.72</v>
      </c>
      <c r="H10" s="8">
        <f t="shared" si="1"/>
        <v>0.14578231292517008</v>
      </c>
      <c r="I10" s="9">
        <f t="shared" si="2"/>
        <v>-2.6490066225165587E-2</v>
      </c>
      <c r="J10" s="9">
        <f t="shared" si="3"/>
        <v>3.8400969109630534E-2</v>
      </c>
      <c r="K10" s="10">
        <f t="shared" si="4"/>
        <v>5.3567549668874186</v>
      </c>
      <c r="L10" s="10">
        <f t="shared" si="5"/>
        <v>-2.1867549668874173</v>
      </c>
      <c r="M10" s="11" t="str">
        <f t="shared" si="6"/>
        <v>OK</v>
      </c>
      <c r="N10" s="46"/>
    </row>
    <row r="11" spans="2:14" ht="19" x14ac:dyDescent="0.2">
      <c r="B11" s="5" t="s">
        <v>38</v>
      </c>
      <c r="C11" s="6">
        <v>551</v>
      </c>
      <c r="D11" s="7">
        <v>75.3</v>
      </c>
      <c r="E11" s="8">
        <f t="shared" si="0"/>
        <v>0.1366606170598911</v>
      </c>
      <c r="F11" s="6">
        <v>534</v>
      </c>
      <c r="G11" s="7">
        <v>77.819999999999993</v>
      </c>
      <c r="H11" s="8">
        <f t="shared" si="1"/>
        <v>0.14573033707865168</v>
      </c>
      <c r="I11" s="9">
        <f t="shared" si="2"/>
        <v>-3.0852994555353952E-2</v>
      </c>
      <c r="J11" s="9">
        <f t="shared" si="3"/>
        <v>3.3466135458167345E-2</v>
      </c>
      <c r="K11" s="10">
        <f t="shared" si="4"/>
        <v>4.8432304900181498</v>
      </c>
      <c r="L11" s="10">
        <f t="shared" si="5"/>
        <v>-2.3232304900181489</v>
      </c>
      <c r="M11" s="11" t="str">
        <f t="shared" si="6"/>
        <v>OK</v>
      </c>
      <c r="N11" s="46"/>
    </row>
    <row r="12" spans="2:14" ht="19" x14ac:dyDescent="0.2">
      <c r="B12" s="5" t="s">
        <v>39</v>
      </c>
      <c r="C12" s="6">
        <v>618</v>
      </c>
      <c r="D12" s="7">
        <v>84.46</v>
      </c>
      <c r="E12" s="8">
        <f t="shared" si="0"/>
        <v>0.13666666666666666</v>
      </c>
      <c r="F12" s="6">
        <v>660</v>
      </c>
      <c r="G12" s="7">
        <v>96.19</v>
      </c>
      <c r="H12" s="8">
        <f t="shared" si="1"/>
        <v>0.14574242424242423</v>
      </c>
      <c r="I12" s="9">
        <f t="shared" si="2"/>
        <v>6.7961165048543659E-2</v>
      </c>
      <c r="J12" s="9">
        <f t="shared" si="3"/>
        <v>0.1388823111532087</v>
      </c>
      <c r="K12" s="10">
        <f t="shared" si="4"/>
        <v>5.9899999999999967</v>
      </c>
      <c r="L12" s="10">
        <f t="shared" si="5"/>
        <v>5.7399999999999993</v>
      </c>
      <c r="M12" s="11" t="str">
        <f t="shared" si="6"/>
        <v>OK</v>
      </c>
      <c r="N12" s="46" t="s">
        <v>40</v>
      </c>
    </row>
    <row r="13" spans="2:14" ht="19" x14ac:dyDescent="0.2">
      <c r="B13" s="5" t="s">
        <v>41</v>
      </c>
      <c r="C13" s="6">
        <v>884</v>
      </c>
      <c r="D13" s="7">
        <v>120.79</v>
      </c>
      <c r="E13" s="8">
        <f t="shared" si="0"/>
        <v>0.13664027149321267</v>
      </c>
      <c r="F13" s="6">
        <v>921</v>
      </c>
      <c r="G13" s="7">
        <v>134.22</v>
      </c>
      <c r="H13" s="8">
        <f t="shared" si="1"/>
        <v>0.14573289902280132</v>
      </c>
      <c r="I13" s="9">
        <f t="shared" si="2"/>
        <v>4.1855203619909576E-2</v>
      </c>
      <c r="J13" s="9">
        <f t="shared" si="3"/>
        <v>0.11118470072025821</v>
      </c>
      <c r="K13" s="10">
        <f t="shared" si="4"/>
        <v>8.3743099547511406</v>
      </c>
      <c r="L13" s="10">
        <f t="shared" si="5"/>
        <v>5.0556900452488689</v>
      </c>
      <c r="M13" s="11" t="str">
        <f t="shared" si="6"/>
        <v>OK</v>
      </c>
      <c r="N13" s="46"/>
    </row>
    <row r="14" spans="2:14" ht="19" x14ac:dyDescent="0.2">
      <c r="B14" s="5" t="s">
        <v>42</v>
      </c>
      <c r="C14" s="6">
        <v>1042</v>
      </c>
      <c r="D14" s="7">
        <v>142.38</v>
      </c>
      <c r="E14" s="8">
        <f t="shared" si="0"/>
        <v>0.13664107485604607</v>
      </c>
      <c r="F14" s="6">
        <v>1088</v>
      </c>
      <c r="G14" s="7">
        <v>158.56</v>
      </c>
      <c r="H14" s="8">
        <f t="shared" si="1"/>
        <v>0.14573529411764707</v>
      </c>
      <c r="I14" s="9">
        <f t="shared" si="2"/>
        <v>4.4145873320537321E-2</v>
      </c>
      <c r="J14" s="9">
        <f t="shared" si="3"/>
        <v>0.11363955611743237</v>
      </c>
      <c r="K14" s="10">
        <f t="shared" si="4"/>
        <v>9.8945105566218938</v>
      </c>
      <c r="L14" s="10">
        <f t="shared" si="5"/>
        <v>6.2854894433781192</v>
      </c>
      <c r="M14" s="11" t="str">
        <f t="shared" si="6"/>
        <v>OK</v>
      </c>
      <c r="N14" s="46"/>
    </row>
    <row r="15" spans="2:14" ht="19" x14ac:dyDescent="0.2">
      <c r="B15" s="5" t="s">
        <v>43</v>
      </c>
      <c r="C15" s="6">
        <v>1015</v>
      </c>
      <c r="D15" s="7">
        <v>138.69</v>
      </c>
      <c r="E15" s="8">
        <f t="shared" si="0"/>
        <v>0.13664039408866996</v>
      </c>
      <c r="F15" s="6">
        <v>996</v>
      </c>
      <c r="G15" s="7">
        <v>145.16</v>
      </c>
      <c r="H15" s="8">
        <f t="shared" si="1"/>
        <v>0.1457429718875502</v>
      </c>
      <c r="I15" s="9">
        <f t="shared" si="2"/>
        <v>-1.871921182266012E-2</v>
      </c>
      <c r="J15" s="9">
        <f t="shared" si="3"/>
        <v>4.6650803951258091E-2</v>
      </c>
      <c r="K15" s="10">
        <f t="shared" si="4"/>
        <v>9.0661674876847194</v>
      </c>
      <c r="L15" s="10">
        <f t="shared" si="5"/>
        <v>-2.5961674876847294</v>
      </c>
      <c r="M15" s="11" t="str">
        <f t="shared" si="6"/>
        <v>OK</v>
      </c>
      <c r="N15" s="46"/>
    </row>
    <row r="16" spans="2:14" ht="19" x14ac:dyDescent="0.2">
      <c r="B16" s="5" t="s">
        <v>44</v>
      </c>
      <c r="C16" s="6">
        <v>802</v>
      </c>
      <c r="D16" s="7">
        <v>109.59</v>
      </c>
      <c r="E16" s="8">
        <f t="shared" si="0"/>
        <v>0.13664588528678304</v>
      </c>
      <c r="F16" s="6">
        <v>770</v>
      </c>
      <c r="G16" s="7">
        <v>112.22</v>
      </c>
      <c r="H16" s="8">
        <f t="shared" si="1"/>
        <v>0.14574025974025973</v>
      </c>
      <c r="I16" s="9">
        <f t="shared" si="2"/>
        <v>-3.9900249376558561E-2</v>
      </c>
      <c r="J16" s="9">
        <f t="shared" si="3"/>
        <v>2.3998540012774905E-2</v>
      </c>
      <c r="K16" s="10">
        <f t="shared" si="4"/>
        <v>7.0026683291770508</v>
      </c>
      <c r="L16" s="10">
        <f t="shared" si="5"/>
        <v>-4.3726683291770572</v>
      </c>
      <c r="M16" s="11" t="str">
        <f t="shared" si="6"/>
        <v>OK</v>
      </c>
      <c r="N16" s="46"/>
    </row>
    <row r="17" spans="2:14" ht="19" x14ac:dyDescent="0.2">
      <c r="B17" s="5" t="s">
        <v>45</v>
      </c>
      <c r="C17" s="6">
        <v>611</v>
      </c>
      <c r="D17" s="7">
        <v>83.5</v>
      </c>
      <c r="E17" s="8">
        <f t="shared" si="0"/>
        <v>0.13666121112929625</v>
      </c>
      <c r="F17" s="6">
        <v>596</v>
      </c>
      <c r="G17" s="7">
        <v>86.86</v>
      </c>
      <c r="H17" s="8">
        <f t="shared" si="1"/>
        <v>0.14573825503355706</v>
      </c>
      <c r="I17" s="9">
        <f t="shared" si="2"/>
        <v>-2.4549918166939411E-2</v>
      </c>
      <c r="J17" s="9">
        <f t="shared" si="3"/>
        <v>4.0239520958083919E-2</v>
      </c>
      <c r="K17" s="10">
        <f t="shared" si="4"/>
        <v>5.4099181669394438</v>
      </c>
      <c r="L17" s="10">
        <f t="shared" si="5"/>
        <v>-2.0499181669394435</v>
      </c>
      <c r="M17" s="11" t="str">
        <f t="shared" si="6"/>
        <v>OK</v>
      </c>
      <c r="N17" s="46"/>
    </row>
    <row r="18" spans="2:14" ht="19" x14ac:dyDescent="0.2">
      <c r="B18" s="5" t="s">
        <v>46</v>
      </c>
      <c r="C18" s="6">
        <v>648</v>
      </c>
      <c r="D18" s="7">
        <v>88.55</v>
      </c>
      <c r="E18" s="8">
        <f t="shared" si="0"/>
        <v>0.13665123456790124</v>
      </c>
      <c r="F18" s="6">
        <v>634</v>
      </c>
      <c r="G18" s="7">
        <v>92.4</v>
      </c>
      <c r="H18" s="8">
        <f t="shared" si="1"/>
        <v>0.14574132492113565</v>
      </c>
      <c r="I18" s="9">
        <f t="shared" si="2"/>
        <v>-2.1604938271604923E-2</v>
      </c>
      <c r="J18" s="9">
        <f t="shared" si="3"/>
        <v>4.347826086956541E-2</v>
      </c>
      <c r="K18" s="10">
        <f t="shared" si="4"/>
        <v>5.7631172839506153</v>
      </c>
      <c r="L18" s="10">
        <f t="shared" si="5"/>
        <v>-1.9131172839506174</v>
      </c>
      <c r="M18" s="11" t="str">
        <f t="shared" si="6"/>
        <v>OK</v>
      </c>
      <c r="N18" s="46"/>
    </row>
    <row r="19" spans="2:14" ht="19" x14ac:dyDescent="0.2">
      <c r="B19" s="5" t="s">
        <v>47</v>
      </c>
      <c r="C19" s="6">
        <v>731</v>
      </c>
      <c r="D19" s="7">
        <v>99.89</v>
      </c>
      <c r="E19" s="8">
        <f t="shared" si="0"/>
        <v>0.13664842681258549</v>
      </c>
      <c r="F19" s="6">
        <v>708</v>
      </c>
      <c r="G19" s="7">
        <v>103.18</v>
      </c>
      <c r="H19" s="8">
        <f t="shared" si="1"/>
        <v>0.14573446327683617</v>
      </c>
      <c r="I19" s="9">
        <f t="shared" si="2"/>
        <v>-3.1463748290013638E-2</v>
      </c>
      <c r="J19" s="9">
        <f t="shared" si="3"/>
        <v>3.2936229852838173E-2</v>
      </c>
      <c r="K19" s="10">
        <f t="shared" si="4"/>
        <v>6.432913816689485</v>
      </c>
      <c r="L19" s="10">
        <f t="shared" si="5"/>
        <v>-3.1429138166894663</v>
      </c>
      <c r="M19" s="11" t="str">
        <f t="shared" si="6"/>
        <v>OK</v>
      </c>
      <c r="N19" s="46"/>
    </row>
    <row r="20" spans="2:14" ht="19" x14ac:dyDescent="0.2">
      <c r="B20" s="1" t="s">
        <v>48</v>
      </c>
      <c r="C20" s="12">
        <f>SUM(C8:C19)</f>
        <v>8937</v>
      </c>
      <c r="D20" s="13">
        <f>SUM(D8:D19)</f>
        <v>1221.17</v>
      </c>
      <c r="E20" s="14">
        <f t="shared" si="0"/>
        <v>0.13664204990488979</v>
      </c>
      <c r="F20" s="12">
        <f>SUM(F8:F19)</f>
        <v>8912</v>
      </c>
      <c r="G20" s="13">
        <f>SUM(G8:G19)</f>
        <v>1298.8300000000002</v>
      </c>
      <c r="H20" s="14">
        <f t="shared" si="1"/>
        <v>0.1457394524236984</v>
      </c>
      <c r="I20" s="15">
        <f t="shared" si="2"/>
        <v>-2.7973592928275393E-3</v>
      </c>
      <c r="J20" s="15">
        <f t="shared" si="3"/>
        <v>6.359474929780462E-2</v>
      </c>
      <c r="K20" s="13">
        <f>SUM(K8:K19)</f>
        <v>81.074022319566296</v>
      </c>
      <c r="L20" s="13">
        <f>SUM(L8:L19)</f>
        <v>-3.4140223195662545</v>
      </c>
      <c r="M20" s="16" t="str">
        <f>IF(ABS(K20+L20-(G20-D20))&gt;0.5,"check","OK")</f>
        <v>OK</v>
      </c>
    </row>
    <row r="22" spans="2:14" ht="22" x14ac:dyDescent="0.2">
      <c r="B22" s="44" t="s">
        <v>49</v>
      </c>
      <c r="C22" s="45"/>
      <c r="D22" s="45"/>
      <c r="E22" s="45"/>
      <c r="F22" s="45"/>
      <c r="G22" s="45"/>
      <c r="H22" s="45"/>
      <c r="I22" s="45"/>
      <c r="J22" s="45"/>
      <c r="K22" s="45"/>
      <c r="L22" s="45"/>
      <c r="M22" s="45"/>
      <c r="N22" s="45"/>
    </row>
    <row r="23" spans="2:14" ht="19" x14ac:dyDescent="0.2">
      <c r="C23" s="39" t="str">
        <f>CONCATENATE($C$3," — earlier year")</f>
        <v>2025 — earlier year</v>
      </c>
      <c r="D23" s="40"/>
      <c r="E23" s="40"/>
      <c r="F23" s="39" t="str">
        <f>CONCATENATE($F$3," — later year")</f>
        <v>2026 — later year</v>
      </c>
      <c r="G23" s="40"/>
      <c r="H23" s="40"/>
      <c r="K23" s="39" t="s">
        <v>24</v>
      </c>
      <c r="L23" s="40"/>
      <c r="M23" s="40"/>
    </row>
    <row r="24" spans="2:14" ht="40" x14ac:dyDescent="0.2">
      <c r="B24" s="4" t="s">
        <v>25</v>
      </c>
      <c r="C24" s="4" t="s">
        <v>50</v>
      </c>
      <c r="D24" s="4" t="s">
        <v>27</v>
      </c>
      <c r="E24" s="4" t="s">
        <v>28</v>
      </c>
      <c r="F24" s="4" t="s">
        <v>50</v>
      </c>
      <c r="G24" s="4" t="s">
        <v>27</v>
      </c>
      <c r="H24" s="4" t="s">
        <v>28</v>
      </c>
      <c r="I24" s="4" t="s">
        <v>29</v>
      </c>
      <c r="J24" s="4" t="s">
        <v>30</v>
      </c>
      <c r="K24" s="4" t="s">
        <v>31</v>
      </c>
      <c r="L24" s="4" t="s">
        <v>32</v>
      </c>
      <c r="M24" s="4" t="s">
        <v>33</v>
      </c>
      <c r="N24" s="4" t="s">
        <v>34</v>
      </c>
    </row>
    <row r="25" spans="2:14" ht="19" x14ac:dyDescent="0.2">
      <c r="B25" s="5" t="s">
        <v>35</v>
      </c>
      <c r="C25" s="6">
        <v>148</v>
      </c>
      <c r="D25" s="7">
        <v>142.08000000000001</v>
      </c>
      <c r="E25" s="8">
        <f t="shared" ref="E25:E37" si="7">IFERROR(D25/C25,"")</f>
        <v>0.96000000000000008</v>
      </c>
      <c r="F25" s="6">
        <v>152</v>
      </c>
      <c r="G25" s="7">
        <v>158.08000000000001</v>
      </c>
      <c r="H25" s="8">
        <f t="shared" ref="H25:H37" si="8">IFERROR(G25/F25,"")</f>
        <v>1.04</v>
      </c>
      <c r="I25" s="9">
        <f t="shared" ref="I25:I37" si="9">IFERROR(F25/C25-1,"")</f>
        <v>2.7027027027026973E-2</v>
      </c>
      <c r="J25" s="9">
        <f t="shared" ref="J25:J37" si="10">IFERROR(G25/D25-1,"")</f>
        <v>0.11261261261261257</v>
      </c>
      <c r="K25" s="10">
        <f t="shared" ref="K25:K36" si="11">IF(OR(C25="",F25="",E25="",H25=""),"",(H25-E25)*F25)</f>
        <v>12.159999999999993</v>
      </c>
      <c r="L25" s="10">
        <f t="shared" ref="L25:L36" si="12">IF(OR(C25="",F25="",E25=""),"",(F25-C25)*E25)</f>
        <v>3.8400000000000003</v>
      </c>
      <c r="M25" s="11" t="str">
        <f t="shared" ref="M25:M36" si="13">IF(K25="","",IF(ABS(K25+L25-(G25-D25))&gt;0.01,"check","OK"))</f>
        <v>OK</v>
      </c>
      <c r="N25" s="46"/>
    </row>
    <row r="26" spans="2:14" ht="19" x14ac:dyDescent="0.2">
      <c r="B26" s="5" t="s">
        <v>36</v>
      </c>
      <c r="C26" s="6">
        <v>131</v>
      </c>
      <c r="D26" s="7">
        <v>125.76</v>
      </c>
      <c r="E26" s="8">
        <f t="shared" si="7"/>
        <v>0.96000000000000008</v>
      </c>
      <c r="F26" s="6">
        <v>126</v>
      </c>
      <c r="G26" s="7">
        <v>131.04</v>
      </c>
      <c r="H26" s="8">
        <f t="shared" si="8"/>
        <v>1.04</v>
      </c>
      <c r="I26" s="9">
        <f t="shared" si="9"/>
        <v>-3.8167938931297662E-2</v>
      </c>
      <c r="J26" s="9">
        <f t="shared" si="10"/>
        <v>4.1984732824427384E-2</v>
      </c>
      <c r="K26" s="10">
        <f t="shared" si="11"/>
        <v>10.079999999999995</v>
      </c>
      <c r="L26" s="10">
        <f t="shared" si="12"/>
        <v>-4.8000000000000007</v>
      </c>
      <c r="M26" s="11" t="str">
        <f t="shared" si="13"/>
        <v>OK</v>
      </c>
      <c r="N26" s="46"/>
    </row>
    <row r="27" spans="2:14" ht="19" x14ac:dyDescent="0.2">
      <c r="B27" s="5" t="s">
        <v>37</v>
      </c>
      <c r="C27" s="6">
        <v>96</v>
      </c>
      <c r="D27" s="7">
        <v>92.16</v>
      </c>
      <c r="E27" s="8">
        <f t="shared" si="7"/>
        <v>0.96</v>
      </c>
      <c r="F27" s="6">
        <v>92</v>
      </c>
      <c r="G27" s="7">
        <v>95.68</v>
      </c>
      <c r="H27" s="8">
        <f t="shared" si="8"/>
        <v>1.04</v>
      </c>
      <c r="I27" s="9">
        <f t="shared" si="9"/>
        <v>-4.166666666666663E-2</v>
      </c>
      <c r="J27" s="9">
        <f t="shared" si="10"/>
        <v>3.8194444444444642E-2</v>
      </c>
      <c r="K27" s="10">
        <f t="shared" si="11"/>
        <v>7.3600000000000065</v>
      </c>
      <c r="L27" s="10">
        <f t="shared" si="12"/>
        <v>-3.84</v>
      </c>
      <c r="M27" s="11" t="str">
        <f t="shared" si="13"/>
        <v>OK</v>
      </c>
      <c r="N27" s="46"/>
    </row>
    <row r="28" spans="2:14" ht="19" x14ac:dyDescent="0.2">
      <c r="B28" s="5" t="s">
        <v>38</v>
      </c>
      <c r="C28" s="6">
        <v>54</v>
      </c>
      <c r="D28" s="7">
        <v>51.84</v>
      </c>
      <c r="E28" s="8">
        <f t="shared" si="7"/>
        <v>0.96000000000000008</v>
      </c>
      <c r="F28" s="6">
        <v>49</v>
      </c>
      <c r="G28" s="7">
        <v>50.96</v>
      </c>
      <c r="H28" s="8">
        <f t="shared" si="8"/>
        <v>1.04</v>
      </c>
      <c r="I28" s="9">
        <f t="shared" si="9"/>
        <v>-9.259259259259256E-2</v>
      </c>
      <c r="J28" s="9">
        <f t="shared" si="10"/>
        <v>-1.6975308641975384E-2</v>
      </c>
      <c r="K28" s="10">
        <f t="shared" si="11"/>
        <v>3.9199999999999982</v>
      </c>
      <c r="L28" s="10">
        <f t="shared" si="12"/>
        <v>-4.8000000000000007</v>
      </c>
      <c r="M28" s="11" t="str">
        <f t="shared" si="13"/>
        <v>OK</v>
      </c>
      <c r="N28" s="46"/>
    </row>
    <row r="29" spans="2:14" ht="19" x14ac:dyDescent="0.2">
      <c r="B29" s="5" t="s">
        <v>39</v>
      </c>
      <c r="C29" s="6">
        <v>28</v>
      </c>
      <c r="D29" s="7">
        <v>26.88</v>
      </c>
      <c r="E29" s="8">
        <f t="shared" si="7"/>
        <v>0.96</v>
      </c>
      <c r="F29" s="6">
        <v>26</v>
      </c>
      <c r="G29" s="7">
        <v>27.04</v>
      </c>
      <c r="H29" s="8">
        <f t="shared" si="8"/>
        <v>1.04</v>
      </c>
      <c r="I29" s="9">
        <f t="shared" si="9"/>
        <v>-7.1428571428571397E-2</v>
      </c>
      <c r="J29" s="9">
        <f t="shared" si="10"/>
        <v>5.9523809523809312E-3</v>
      </c>
      <c r="K29" s="10">
        <f t="shared" si="11"/>
        <v>2.0800000000000018</v>
      </c>
      <c r="L29" s="10">
        <f t="shared" si="12"/>
        <v>-1.92</v>
      </c>
      <c r="M29" s="11" t="str">
        <f t="shared" si="13"/>
        <v>OK</v>
      </c>
      <c r="N29" s="46"/>
    </row>
    <row r="30" spans="2:14" ht="19" x14ac:dyDescent="0.2">
      <c r="B30" s="5" t="s">
        <v>41</v>
      </c>
      <c r="C30" s="6">
        <v>14</v>
      </c>
      <c r="D30" s="7">
        <v>13.44</v>
      </c>
      <c r="E30" s="8">
        <f t="shared" si="7"/>
        <v>0.96</v>
      </c>
      <c r="F30" s="6">
        <v>13</v>
      </c>
      <c r="G30" s="7">
        <v>13.52</v>
      </c>
      <c r="H30" s="8">
        <f t="shared" si="8"/>
        <v>1.04</v>
      </c>
      <c r="I30" s="9">
        <f t="shared" si="9"/>
        <v>-7.1428571428571397E-2</v>
      </c>
      <c r="J30" s="9">
        <f t="shared" si="10"/>
        <v>5.9523809523809312E-3</v>
      </c>
      <c r="K30" s="10">
        <f t="shared" si="11"/>
        <v>1.0400000000000009</v>
      </c>
      <c r="L30" s="10">
        <f t="shared" si="12"/>
        <v>-0.96</v>
      </c>
      <c r="M30" s="11" t="str">
        <f t="shared" si="13"/>
        <v>OK</v>
      </c>
      <c r="N30" s="46"/>
    </row>
    <row r="31" spans="2:14" ht="19" x14ac:dyDescent="0.2">
      <c r="B31" s="5" t="s">
        <v>42</v>
      </c>
      <c r="C31" s="6">
        <v>11</v>
      </c>
      <c r="D31" s="7">
        <v>10.56</v>
      </c>
      <c r="E31" s="8">
        <f t="shared" si="7"/>
        <v>0.96000000000000008</v>
      </c>
      <c r="F31" s="6">
        <v>10</v>
      </c>
      <c r="G31" s="7">
        <v>10.4</v>
      </c>
      <c r="H31" s="8">
        <f t="shared" si="8"/>
        <v>1.04</v>
      </c>
      <c r="I31" s="9">
        <f t="shared" si="9"/>
        <v>-9.0909090909090939E-2</v>
      </c>
      <c r="J31" s="9">
        <f t="shared" si="10"/>
        <v>-1.5151515151515138E-2</v>
      </c>
      <c r="K31" s="10">
        <f t="shared" si="11"/>
        <v>0.7999999999999996</v>
      </c>
      <c r="L31" s="10">
        <f t="shared" si="12"/>
        <v>-0.96000000000000008</v>
      </c>
      <c r="M31" s="11" t="str">
        <f t="shared" si="13"/>
        <v>OK</v>
      </c>
      <c r="N31" s="46"/>
    </row>
    <row r="32" spans="2:14" ht="19" x14ac:dyDescent="0.2">
      <c r="B32" s="5" t="s">
        <v>43</v>
      </c>
      <c r="C32" s="6">
        <v>11</v>
      </c>
      <c r="D32" s="7">
        <v>10.56</v>
      </c>
      <c r="E32" s="8">
        <f t="shared" si="7"/>
        <v>0.96000000000000008</v>
      </c>
      <c r="F32" s="6">
        <v>11</v>
      </c>
      <c r="G32" s="7">
        <v>11.44</v>
      </c>
      <c r="H32" s="8">
        <f t="shared" si="8"/>
        <v>1.04</v>
      </c>
      <c r="I32" s="9">
        <f t="shared" si="9"/>
        <v>0</v>
      </c>
      <c r="J32" s="9">
        <f t="shared" si="10"/>
        <v>8.3333333333333259E-2</v>
      </c>
      <c r="K32" s="10">
        <f t="shared" si="11"/>
        <v>0.87999999999999956</v>
      </c>
      <c r="L32" s="10">
        <f t="shared" si="12"/>
        <v>0</v>
      </c>
      <c r="M32" s="11" t="str">
        <f t="shared" si="13"/>
        <v>OK</v>
      </c>
      <c r="N32" s="46"/>
    </row>
    <row r="33" spans="2:14" ht="19" x14ac:dyDescent="0.2">
      <c r="B33" s="5" t="s">
        <v>44</v>
      </c>
      <c r="C33" s="6">
        <v>18</v>
      </c>
      <c r="D33" s="7">
        <v>17.28</v>
      </c>
      <c r="E33" s="8">
        <f t="shared" si="7"/>
        <v>0.96000000000000008</v>
      </c>
      <c r="F33" s="6">
        <v>17</v>
      </c>
      <c r="G33" s="7">
        <v>17.68</v>
      </c>
      <c r="H33" s="8">
        <f t="shared" si="8"/>
        <v>1.04</v>
      </c>
      <c r="I33" s="9">
        <f t="shared" si="9"/>
        <v>-5.555555555555558E-2</v>
      </c>
      <c r="J33" s="9">
        <f t="shared" si="10"/>
        <v>2.314814814814814E-2</v>
      </c>
      <c r="K33" s="10">
        <f t="shared" si="11"/>
        <v>1.3599999999999994</v>
      </c>
      <c r="L33" s="10">
        <f t="shared" si="12"/>
        <v>-0.96000000000000008</v>
      </c>
      <c r="M33" s="11" t="str">
        <f t="shared" si="13"/>
        <v>OK</v>
      </c>
      <c r="N33" s="46"/>
    </row>
    <row r="34" spans="2:14" ht="19" x14ac:dyDescent="0.2">
      <c r="B34" s="5" t="s">
        <v>45</v>
      </c>
      <c r="C34" s="6">
        <v>46</v>
      </c>
      <c r="D34" s="7">
        <v>44.16</v>
      </c>
      <c r="E34" s="8">
        <f t="shared" si="7"/>
        <v>0.96</v>
      </c>
      <c r="F34" s="6">
        <v>44</v>
      </c>
      <c r="G34" s="7">
        <v>45.76</v>
      </c>
      <c r="H34" s="8">
        <f t="shared" si="8"/>
        <v>1.04</v>
      </c>
      <c r="I34" s="9">
        <f t="shared" si="9"/>
        <v>-4.3478260869565188E-2</v>
      </c>
      <c r="J34" s="9">
        <f t="shared" si="10"/>
        <v>3.6231884057970953E-2</v>
      </c>
      <c r="K34" s="10">
        <f t="shared" si="11"/>
        <v>3.5200000000000031</v>
      </c>
      <c r="L34" s="10">
        <f t="shared" si="12"/>
        <v>-1.92</v>
      </c>
      <c r="M34" s="11" t="str">
        <f t="shared" si="13"/>
        <v>OK</v>
      </c>
      <c r="N34" s="46"/>
    </row>
    <row r="35" spans="2:14" ht="19" x14ac:dyDescent="0.2">
      <c r="B35" s="5" t="s">
        <v>46</v>
      </c>
      <c r="C35" s="6">
        <v>89</v>
      </c>
      <c r="D35" s="7">
        <v>85.44</v>
      </c>
      <c r="E35" s="8">
        <f t="shared" si="7"/>
        <v>0.96</v>
      </c>
      <c r="F35" s="6">
        <v>85</v>
      </c>
      <c r="G35" s="7">
        <v>88.4</v>
      </c>
      <c r="H35" s="8">
        <f t="shared" si="8"/>
        <v>1.04</v>
      </c>
      <c r="I35" s="9">
        <f t="shared" si="9"/>
        <v>-4.49438202247191E-2</v>
      </c>
      <c r="J35" s="9">
        <f t="shared" si="10"/>
        <v>3.4644194756554336E-2</v>
      </c>
      <c r="K35" s="10">
        <f t="shared" si="11"/>
        <v>6.800000000000006</v>
      </c>
      <c r="L35" s="10">
        <f t="shared" si="12"/>
        <v>-3.84</v>
      </c>
      <c r="M35" s="11" t="str">
        <f t="shared" si="13"/>
        <v>OK</v>
      </c>
      <c r="N35" s="46"/>
    </row>
    <row r="36" spans="2:14" ht="19" x14ac:dyDescent="0.2">
      <c r="B36" s="5" t="s">
        <v>47</v>
      </c>
      <c r="C36" s="6">
        <v>129</v>
      </c>
      <c r="D36" s="7">
        <v>123.84</v>
      </c>
      <c r="E36" s="8">
        <f t="shared" si="7"/>
        <v>0.96000000000000008</v>
      </c>
      <c r="F36" s="6">
        <v>124</v>
      </c>
      <c r="G36" s="7">
        <v>128.96</v>
      </c>
      <c r="H36" s="8">
        <f t="shared" si="8"/>
        <v>1.04</v>
      </c>
      <c r="I36" s="9">
        <f t="shared" si="9"/>
        <v>-3.8759689922480578E-2</v>
      </c>
      <c r="J36" s="9">
        <f t="shared" si="10"/>
        <v>4.134366925064592E-2</v>
      </c>
      <c r="K36" s="10">
        <f t="shared" si="11"/>
        <v>9.9199999999999946</v>
      </c>
      <c r="L36" s="10">
        <f t="shared" si="12"/>
        <v>-4.8000000000000007</v>
      </c>
      <c r="M36" s="11" t="str">
        <f t="shared" si="13"/>
        <v>OK</v>
      </c>
      <c r="N36" s="46"/>
    </row>
    <row r="37" spans="2:14" ht="19" x14ac:dyDescent="0.2">
      <c r="B37" s="1" t="s">
        <v>48</v>
      </c>
      <c r="C37" s="12">
        <f>SUM(C25:C36)</f>
        <v>775</v>
      </c>
      <c r="D37" s="13">
        <f>SUM(D25:D36)</f>
        <v>744.00000000000011</v>
      </c>
      <c r="E37" s="14">
        <f t="shared" si="7"/>
        <v>0.96000000000000019</v>
      </c>
      <c r="F37" s="12">
        <f>SUM(F25:F36)</f>
        <v>749</v>
      </c>
      <c r="G37" s="13">
        <f>SUM(G25:G36)</f>
        <v>778.95999999999992</v>
      </c>
      <c r="H37" s="14">
        <f t="shared" si="8"/>
        <v>1.0399999999999998</v>
      </c>
      <c r="I37" s="15">
        <f t="shared" si="9"/>
        <v>-3.3548387096774213E-2</v>
      </c>
      <c r="J37" s="15">
        <f t="shared" si="10"/>
        <v>4.6989247311827631E-2</v>
      </c>
      <c r="K37" s="13">
        <f>SUM(K25:K36)</f>
        <v>59.919999999999995</v>
      </c>
      <c r="L37" s="13">
        <f>SUM(L25:L36)</f>
        <v>-24.96</v>
      </c>
      <c r="M37" s="16" t="str">
        <f>IF(ABS(K37+L37-(G37-D37))&gt;0.5,"check","OK")</f>
        <v>OK</v>
      </c>
    </row>
    <row r="39" spans="2:14" ht="22" x14ac:dyDescent="0.2">
      <c r="B39" s="44" t="s">
        <v>51</v>
      </c>
      <c r="C39" s="45"/>
      <c r="D39" s="45"/>
      <c r="E39" s="45"/>
      <c r="F39" s="45"/>
      <c r="G39" s="45"/>
      <c r="H39" s="45"/>
      <c r="I39" s="45"/>
      <c r="J39" s="45"/>
      <c r="K39" s="45"/>
      <c r="L39" s="45"/>
      <c r="M39" s="45"/>
      <c r="N39" s="45"/>
    </row>
    <row r="40" spans="2:14" ht="19" x14ac:dyDescent="0.2">
      <c r="C40" s="39" t="str">
        <f>CONCATENATE($C$3," — earlier year")</f>
        <v>2025 — earlier year</v>
      </c>
      <c r="D40" s="40"/>
      <c r="E40" s="40"/>
      <c r="F40" s="39" t="str">
        <f>CONCATENATE($F$3," — later year")</f>
        <v>2026 — later year</v>
      </c>
      <c r="G40" s="40"/>
      <c r="H40" s="40"/>
      <c r="K40" s="39" t="s">
        <v>24</v>
      </c>
      <c r="L40" s="40"/>
      <c r="M40" s="40"/>
    </row>
    <row r="41" spans="2:14" ht="40" x14ac:dyDescent="0.2">
      <c r="B41" s="4" t="s">
        <v>25</v>
      </c>
      <c r="C41" s="4" t="s">
        <v>52</v>
      </c>
      <c r="D41" s="4" t="s">
        <v>27</v>
      </c>
      <c r="E41" s="4" t="s">
        <v>28</v>
      </c>
      <c r="F41" s="4" t="s">
        <v>52</v>
      </c>
      <c r="G41" s="4" t="s">
        <v>27</v>
      </c>
      <c r="H41" s="4" t="s">
        <v>28</v>
      </c>
      <c r="I41" s="4" t="s">
        <v>29</v>
      </c>
      <c r="J41" s="4" t="s">
        <v>30</v>
      </c>
      <c r="K41" s="4" t="s">
        <v>31</v>
      </c>
      <c r="L41" s="4" t="s">
        <v>32</v>
      </c>
      <c r="M41" s="4" t="s">
        <v>33</v>
      </c>
      <c r="N41" s="4" t="s">
        <v>34</v>
      </c>
    </row>
    <row r="42" spans="2:14" ht="19" x14ac:dyDescent="0.2">
      <c r="B42" s="5" t="s">
        <v>35</v>
      </c>
      <c r="C42" s="6">
        <v>3200</v>
      </c>
      <c r="D42" s="7">
        <v>48.64</v>
      </c>
      <c r="E42" s="8">
        <f t="shared" ref="E42:E54" si="14">IFERROR(D42/C42,"")</f>
        <v>1.52E-2</v>
      </c>
      <c r="F42" s="6">
        <v>3050</v>
      </c>
      <c r="G42" s="7">
        <v>50.02</v>
      </c>
      <c r="H42" s="8">
        <f t="shared" ref="H42:H54" si="15">IFERROR(G42/F42,"")</f>
        <v>1.6400000000000001E-2</v>
      </c>
      <c r="I42" s="9">
        <f t="shared" ref="I42:I54" si="16">IFERROR(F42/C42-1,"")</f>
        <v>-4.6875E-2</v>
      </c>
      <c r="J42" s="9">
        <f t="shared" ref="J42:J54" si="17">IFERROR(G42/D42-1,"")</f>
        <v>2.837171052631593E-2</v>
      </c>
      <c r="K42" s="10">
        <f t="shared" ref="K42:K53" si="18">IF(OR(C42="",F42="",E42="",H42=""),"",(H42-E42)*F42)</f>
        <v>3.6600000000000041</v>
      </c>
      <c r="L42" s="10">
        <f t="shared" ref="L42:L53" si="19">IF(OR(C42="",F42="",E42=""),"",(F42-C42)*E42)</f>
        <v>-2.2799999999999998</v>
      </c>
      <c r="M42" s="11" t="str">
        <f t="shared" ref="M42:M53" si="20">IF(K42="","",IF(ABS(K42+L42-(G42-D42))&gt;0.01,"check","OK"))</f>
        <v>OK</v>
      </c>
      <c r="N42" s="46"/>
    </row>
    <row r="43" spans="2:14" ht="19" x14ac:dyDescent="0.2">
      <c r="B43" s="5" t="s">
        <v>36</v>
      </c>
      <c r="C43" s="6">
        <v>2950</v>
      </c>
      <c r="D43" s="7">
        <v>44.84</v>
      </c>
      <c r="E43" s="8">
        <f t="shared" si="14"/>
        <v>1.5200000000000002E-2</v>
      </c>
      <c r="F43" s="6">
        <v>2900</v>
      </c>
      <c r="G43" s="7">
        <v>47.56</v>
      </c>
      <c r="H43" s="8">
        <f t="shared" si="15"/>
        <v>1.6400000000000001E-2</v>
      </c>
      <c r="I43" s="9">
        <f t="shared" si="16"/>
        <v>-1.6949152542372836E-2</v>
      </c>
      <c r="J43" s="9">
        <f t="shared" si="17"/>
        <v>6.0660124888492373E-2</v>
      </c>
      <c r="K43" s="10">
        <f t="shared" si="18"/>
        <v>3.4799999999999991</v>
      </c>
      <c r="L43" s="10">
        <f t="shared" si="19"/>
        <v>-0.76000000000000012</v>
      </c>
      <c r="M43" s="11" t="str">
        <f t="shared" si="20"/>
        <v>OK</v>
      </c>
      <c r="N43" s="46"/>
    </row>
    <row r="44" spans="2:14" ht="19" x14ac:dyDescent="0.2">
      <c r="B44" s="5" t="s">
        <v>37</v>
      </c>
      <c r="C44" s="6">
        <v>3100</v>
      </c>
      <c r="D44" s="7">
        <v>47.12</v>
      </c>
      <c r="E44" s="8">
        <f t="shared" si="14"/>
        <v>1.52E-2</v>
      </c>
      <c r="F44" s="6">
        <v>3000</v>
      </c>
      <c r="G44" s="7">
        <v>49.2</v>
      </c>
      <c r="H44" s="8">
        <f t="shared" si="15"/>
        <v>1.6400000000000001E-2</v>
      </c>
      <c r="I44" s="9">
        <f t="shared" si="16"/>
        <v>-3.2258064516129004E-2</v>
      </c>
      <c r="J44" s="9">
        <f t="shared" si="17"/>
        <v>4.414261460101887E-2</v>
      </c>
      <c r="K44" s="10">
        <f t="shared" si="18"/>
        <v>3.6000000000000041</v>
      </c>
      <c r="L44" s="10">
        <f t="shared" si="19"/>
        <v>-1.52</v>
      </c>
      <c r="M44" s="11" t="str">
        <f t="shared" si="20"/>
        <v>OK</v>
      </c>
      <c r="N44" s="46"/>
    </row>
    <row r="45" spans="2:14" ht="19" x14ac:dyDescent="0.2">
      <c r="B45" s="5" t="s">
        <v>38</v>
      </c>
      <c r="C45" s="6">
        <v>3400</v>
      </c>
      <c r="D45" s="7">
        <v>51.68</v>
      </c>
      <c r="E45" s="8">
        <f t="shared" si="14"/>
        <v>1.52E-2</v>
      </c>
      <c r="F45" s="6">
        <v>3300</v>
      </c>
      <c r="G45" s="7">
        <v>54.12</v>
      </c>
      <c r="H45" s="8">
        <f t="shared" si="15"/>
        <v>1.6399999999999998E-2</v>
      </c>
      <c r="I45" s="9">
        <f t="shared" si="16"/>
        <v>-2.9411764705882359E-2</v>
      </c>
      <c r="J45" s="9">
        <f t="shared" si="17"/>
        <v>4.7213622291021551E-2</v>
      </c>
      <c r="K45" s="10">
        <f t="shared" si="18"/>
        <v>3.9599999999999933</v>
      </c>
      <c r="L45" s="10">
        <f t="shared" si="19"/>
        <v>-1.52</v>
      </c>
      <c r="M45" s="11" t="str">
        <f t="shared" si="20"/>
        <v>OK</v>
      </c>
      <c r="N45" s="46"/>
    </row>
    <row r="46" spans="2:14" ht="19" x14ac:dyDescent="0.2">
      <c r="B46" s="5" t="s">
        <v>39</v>
      </c>
      <c r="C46" s="6">
        <v>4200</v>
      </c>
      <c r="D46" s="7">
        <v>63.84</v>
      </c>
      <c r="E46" s="8">
        <f t="shared" si="14"/>
        <v>1.52E-2</v>
      </c>
      <c r="F46" s="6">
        <v>4600</v>
      </c>
      <c r="G46" s="7">
        <v>75.44</v>
      </c>
      <c r="H46" s="8">
        <f t="shared" si="15"/>
        <v>1.6399999999999998E-2</v>
      </c>
      <c r="I46" s="9">
        <f t="shared" si="16"/>
        <v>9.5238095238095344E-2</v>
      </c>
      <c r="J46" s="9">
        <f t="shared" si="17"/>
        <v>0.18170426065162903</v>
      </c>
      <c r="K46" s="10">
        <f t="shared" si="18"/>
        <v>5.5199999999999907</v>
      </c>
      <c r="L46" s="10">
        <f t="shared" si="19"/>
        <v>6.08</v>
      </c>
      <c r="M46" s="11" t="str">
        <f t="shared" si="20"/>
        <v>OK</v>
      </c>
      <c r="N46" s="46" t="s">
        <v>53</v>
      </c>
    </row>
    <row r="47" spans="2:14" ht="19" x14ac:dyDescent="0.2">
      <c r="B47" s="5" t="s">
        <v>41</v>
      </c>
      <c r="C47" s="6">
        <v>5100</v>
      </c>
      <c r="D47" s="7">
        <v>77.52</v>
      </c>
      <c r="E47" s="8">
        <f t="shared" si="14"/>
        <v>1.52E-2</v>
      </c>
      <c r="F47" s="6">
        <v>5400</v>
      </c>
      <c r="G47" s="7">
        <v>88.56</v>
      </c>
      <c r="H47" s="8">
        <f t="shared" si="15"/>
        <v>1.6400000000000001E-2</v>
      </c>
      <c r="I47" s="9">
        <f t="shared" si="16"/>
        <v>5.8823529411764719E-2</v>
      </c>
      <c r="J47" s="9">
        <f t="shared" si="17"/>
        <v>0.14241486068111464</v>
      </c>
      <c r="K47" s="10">
        <f t="shared" si="18"/>
        <v>6.4800000000000075</v>
      </c>
      <c r="L47" s="10">
        <f t="shared" si="19"/>
        <v>4.5599999999999996</v>
      </c>
      <c r="M47" s="11" t="str">
        <f t="shared" si="20"/>
        <v>OK</v>
      </c>
      <c r="N47" s="46"/>
    </row>
    <row r="48" spans="2:14" ht="19" x14ac:dyDescent="0.2">
      <c r="B48" s="5" t="s">
        <v>42</v>
      </c>
      <c r="C48" s="6">
        <v>5600</v>
      </c>
      <c r="D48" s="7">
        <v>85.12</v>
      </c>
      <c r="E48" s="8">
        <f t="shared" si="14"/>
        <v>1.52E-2</v>
      </c>
      <c r="F48" s="6">
        <v>5900</v>
      </c>
      <c r="G48" s="7">
        <v>96.76</v>
      </c>
      <c r="H48" s="8">
        <f t="shared" si="15"/>
        <v>1.6400000000000001E-2</v>
      </c>
      <c r="I48" s="9">
        <f t="shared" si="16"/>
        <v>5.3571428571428603E-2</v>
      </c>
      <c r="J48" s="9">
        <f t="shared" si="17"/>
        <v>0.1367481203007519</v>
      </c>
      <c r="K48" s="10">
        <f t="shared" si="18"/>
        <v>7.0800000000000081</v>
      </c>
      <c r="L48" s="10">
        <f t="shared" si="19"/>
        <v>4.5599999999999996</v>
      </c>
      <c r="M48" s="11" t="str">
        <f t="shared" si="20"/>
        <v>OK</v>
      </c>
      <c r="N48" s="46"/>
    </row>
    <row r="49" spans="2:14" ht="19" x14ac:dyDescent="0.2">
      <c r="B49" s="5" t="s">
        <v>43</v>
      </c>
      <c r="C49" s="6">
        <v>5300</v>
      </c>
      <c r="D49" s="7">
        <v>80.56</v>
      </c>
      <c r="E49" s="8">
        <f t="shared" si="14"/>
        <v>1.52E-2</v>
      </c>
      <c r="F49" s="6">
        <v>5500</v>
      </c>
      <c r="G49" s="7">
        <v>90.2</v>
      </c>
      <c r="H49" s="8">
        <f t="shared" si="15"/>
        <v>1.6400000000000001E-2</v>
      </c>
      <c r="I49" s="9">
        <f t="shared" si="16"/>
        <v>3.7735849056603765E-2</v>
      </c>
      <c r="J49" s="9">
        <f t="shared" si="17"/>
        <v>0.11966236345580938</v>
      </c>
      <c r="K49" s="10">
        <f t="shared" si="18"/>
        <v>6.6000000000000076</v>
      </c>
      <c r="L49" s="10">
        <f t="shared" si="19"/>
        <v>3.04</v>
      </c>
      <c r="M49" s="11" t="str">
        <f t="shared" si="20"/>
        <v>OK</v>
      </c>
      <c r="N49" s="46"/>
    </row>
    <row r="50" spans="2:14" ht="19" x14ac:dyDescent="0.2">
      <c r="B50" s="5" t="s">
        <v>44</v>
      </c>
      <c r="C50" s="6">
        <v>4400</v>
      </c>
      <c r="D50" s="7">
        <v>66.88</v>
      </c>
      <c r="E50" s="8">
        <f t="shared" si="14"/>
        <v>1.5199999999999998E-2</v>
      </c>
      <c r="F50" s="6">
        <v>4200</v>
      </c>
      <c r="G50" s="7">
        <v>68.88</v>
      </c>
      <c r="H50" s="8">
        <f t="shared" si="15"/>
        <v>1.6399999999999998E-2</v>
      </c>
      <c r="I50" s="9">
        <f t="shared" si="16"/>
        <v>-4.5454545454545414E-2</v>
      </c>
      <c r="J50" s="9">
        <f t="shared" si="17"/>
        <v>2.9904306220095656E-2</v>
      </c>
      <c r="K50" s="10">
        <f t="shared" si="18"/>
        <v>5.0399999999999983</v>
      </c>
      <c r="L50" s="10">
        <f t="shared" si="19"/>
        <v>-3.0399999999999996</v>
      </c>
      <c r="M50" s="11" t="str">
        <f t="shared" si="20"/>
        <v>OK</v>
      </c>
      <c r="N50" s="46"/>
    </row>
    <row r="51" spans="2:14" ht="19" x14ac:dyDescent="0.2">
      <c r="B51" s="5" t="s">
        <v>45</v>
      </c>
      <c r="C51" s="6">
        <v>3300</v>
      </c>
      <c r="D51" s="7">
        <v>50.16</v>
      </c>
      <c r="E51" s="8">
        <f t="shared" si="14"/>
        <v>1.5199999999999998E-2</v>
      </c>
      <c r="F51" s="6">
        <v>3200</v>
      </c>
      <c r="G51" s="7">
        <v>52.48</v>
      </c>
      <c r="H51" s="8">
        <f t="shared" si="15"/>
        <v>1.6399999999999998E-2</v>
      </c>
      <c r="I51" s="9">
        <f t="shared" si="16"/>
        <v>-3.0303030303030276E-2</v>
      </c>
      <c r="J51" s="9">
        <f t="shared" si="17"/>
        <v>4.6251993620414655E-2</v>
      </c>
      <c r="K51" s="10">
        <f t="shared" si="18"/>
        <v>3.839999999999999</v>
      </c>
      <c r="L51" s="10">
        <f t="shared" si="19"/>
        <v>-1.5199999999999998</v>
      </c>
      <c r="M51" s="11" t="str">
        <f t="shared" si="20"/>
        <v>OK</v>
      </c>
      <c r="N51" s="46"/>
    </row>
    <row r="52" spans="2:14" ht="19" x14ac:dyDescent="0.2">
      <c r="B52" s="5" t="s">
        <v>46</v>
      </c>
      <c r="C52" s="6">
        <v>3050</v>
      </c>
      <c r="D52" s="7">
        <v>46.36</v>
      </c>
      <c r="E52" s="8">
        <f t="shared" si="14"/>
        <v>1.52E-2</v>
      </c>
      <c r="F52" s="6">
        <v>2980</v>
      </c>
      <c r="G52" s="7">
        <v>48.87</v>
      </c>
      <c r="H52" s="8">
        <f t="shared" si="15"/>
        <v>1.63993288590604E-2</v>
      </c>
      <c r="I52" s="9">
        <f t="shared" si="16"/>
        <v>-2.2950819672131195E-2</v>
      </c>
      <c r="J52" s="9">
        <f t="shared" si="17"/>
        <v>5.4141501294219019E-2</v>
      </c>
      <c r="K52" s="10">
        <f t="shared" si="18"/>
        <v>3.5739999999999932</v>
      </c>
      <c r="L52" s="10">
        <f t="shared" si="19"/>
        <v>-1.0640000000000001</v>
      </c>
      <c r="M52" s="11" t="str">
        <f t="shared" si="20"/>
        <v>OK</v>
      </c>
      <c r="N52" s="46"/>
    </row>
    <row r="53" spans="2:14" ht="19" x14ac:dyDescent="0.2">
      <c r="B53" s="5" t="s">
        <v>47</v>
      </c>
      <c r="C53" s="6">
        <v>3150</v>
      </c>
      <c r="D53" s="7">
        <v>47.88</v>
      </c>
      <c r="E53" s="8">
        <f t="shared" si="14"/>
        <v>1.52E-2</v>
      </c>
      <c r="F53" s="6">
        <v>3060</v>
      </c>
      <c r="G53" s="7">
        <v>50.18</v>
      </c>
      <c r="H53" s="8">
        <f t="shared" si="15"/>
        <v>1.6398692810457517E-2</v>
      </c>
      <c r="I53" s="9">
        <f t="shared" si="16"/>
        <v>-2.8571428571428581E-2</v>
      </c>
      <c r="J53" s="9">
        <f t="shared" si="17"/>
        <v>4.8036758563074322E-2</v>
      </c>
      <c r="K53" s="10">
        <f t="shared" si="18"/>
        <v>3.6680000000000006</v>
      </c>
      <c r="L53" s="10">
        <f t="shared" si="19"/>
        <v>-1.3680000000000001</v>
      </c>
      <c r="M53" s="11" t="str">
        <f t="shared" si="20"/>
        <v>OK</v>
      </c>
      <c r="N53" s="46"/>
    </row>
    <row r="54" spans="2:14" ht="19" x14ac:dyDescent="0.2">
      <c r="B54" s="1" t="s">
        <v>48</v>
      </c>
      <c r="C54" s="12">
        <f>SUM(C42:C53)</f>
        <v>46750</v>
      </c>
      <c r="D54" s="13">
        <f>SUM(D42:D53)</f>
        <v>710.6</v>
      </c>
      <c r="E54" s="14">
        <f t="shared" si="14"/>
        <v>1.52E-2</v>
      </c>
      <c r="F54" s="12">
        <f>SUM(F42:F53)</f>
        <v>47090</v>
      </c>
      <c r="G54" s="13">
        <f>SUM(G42:G53)</f>
        <v>772.27</v>
      </c>
      <c r="H54" s="14">
        <f t="shared" si="15"/>
        <v>1.6399872584412827E-2</v>
      </c>
      <c r="I54" s="15">
        <f t="shared" si="16"/>
        <v>7.2727272727273196E-3</v>
      </c>
      <c r="J54" s="15">
        <f t="shared" si="17"/>
        <v>8.6785814804390515E-2</v>
      </c>
      <c r="K54" s="13">
        <f>SUM(K42:K53)</f>
        <v>56.502000000000002</v>
      </c>
      <c r="L54" s="13">
        <f>SUM(L42:L53)</f>
        <v>5.168000000000001</v>
      </c>
      <c r="M54" s="16" t="str">
        <f>IF(ABS(K54+L54-(G54-D54))&gt;0.5,"check","OK")</f>
        <v>OK</v>
      </c>
    </row>
    <row r="56" spans="2:14" ht="19" x14ac:dyDescent="0.2">
      <c r="B56" s="47" t="s">
        <v>54</v>
      </c>
      <c r="C56" s="48"/>
    </row>
    <row r="57" spans="2:14" ht="19" x14ac:dyDescent="0.2">
      <c r="B57" s="49" t="s">
        <v>55</v>
      </c>
      <c r="C57" s="50"/>
    </row>
  </sheetData>
  <mergeCells count="16">
    <mergeCell ref="B56:C56"/>
    <mergeCell ref="B57:C57"/>
    <mergeCell ref="B1:N1"/>
    <mergeCell ref="K6:M6"/>
    <mergeCell ref="K23:M23"/>
    <mergeCell ref="F6:H6"/>
    <mergeCell ref="C23:E23"/>
    <mergeCell ref="C6:E6"/>
    <mergeCell ref="C40:E40"/>
    <mergeCell ref="K40:M40"/>
    <mergeCell ref="H3:N3"/>
    <mergeCell ref="F23:H23"/>
    <mergeCell ref="B39:N39"/>
    <mergeCell ref="F40:H40"/>
    <mergeCell ref="B5:N5"/>
    <mergeCell ref="B22:N2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02A24"/>
  </sheetPr>
  <dimension ref="A1:B14"/>
  <sheetViews>
    <sheetView showGridLines="0" workbookViewId="0">
      <selection activeCell="B19" sqref="B19"/>
    </sheetView>
  </sheetViews>
  <sheetFormatPr baseColWidth="10" defaultColWidth="8.83203125" defaultRowHeight="15" x14ac:dyDescent="0.2"/>
  <cols>
    <col min="1" max="1" width="26" customWidth="1"/>
    <col min="2" max="2" width="120" customWidth="1"/>
  </cols>
  <sheetData>
    <row r="1" spans="1:2" ht="28" customHeight="1" x14ac:dyDescent="0.2">
      <c r="A1" s="44" t="s">
        <v>56</v>
      </c>
      <c r="B1" s="45"/>
    </row>
    <row r="3" spans="1:2" ht="40" x14ac:dyDescent="0.2">
      <c r="A3" s="1" t="s">
        <v>57</v>
      </c>
      <c r="B3" s="3" t="s">
        <v>58</v>
      </c>
    </row>
    <row r="4" spans="1:2" ht="20" x14ac:dyDescent="0.2">
      <c r="A4" s="1" t="s">
        <v>59</v>
      </c>
      <c r="B4" s="3" t="s">
        <v>60</v>
      </c>
    </row>
    <row r="5" spans="1:2" ht="40" x14ac:dyDescent="0.2">
      <c r="A5" s="1" t="s">
        <v>61</v>
      </c>
      <c r="B5" s="3" t="s">
        <v>62</v>
      </c>
    </row>
    <row r="7" spans="1:2" ht="20" x14ac:dyDescent="0.2">
      <c r="A7" s="1" t="s">
        <v>63</v>
      </c>
      <c r="B7" s="3" t="s">
        <v>64</v>
      </c>
    </row>
    <row r="8" spans="1:2" ht="40" x14ac:dyDescent="0.2">
      <c r="A8" s="1" t="s">
        <v>65</v>
      </c>
      <c r="B8" s="3" t="s">
        <v>66</v>
      </c>
    </row>
    <row r="9" spans="1:2" ht="40" x14ac:dyDescent="0.2">
      <c r="A9" s="1" t="s">
        <v>67</v>
      </c>
      <c r="B9" s="3" t="s">
        <v>68</v>
      </c>
    </row>
    <row r="10" spans="1:2" ht="40" x14ac:dyDescent="0.2">
      <c r="A10" s="1" t="s">
        <v>69</v>
      </c>
      <c r="B10" s="3" t="s">
        <v>70</v>
      </c>
    </row>
    <row r="11" spans="1:2" ht="40" x14ac:dyDescent="0.2">
      <c r="A11" s="1" t="s">
        <v>71</v>
      </c>
      <c r="B11" s="3" t="s">
        <v>72</v>
      </c>
    </row>
    <row r="12" spans="1:2" ht="20" x14ac:dyDescent="0.2">
      <c r="A12" s="1" t="s">
        <v>73</v>
      </c>
      <c r="B12" s="3" t="s">
        <v>74</v>
      </c>
    </row>
    <row r="14" spans="1:2" ht="60" x14ac:dyDescent="0.2">
      <c r="A14" s="1" t="s">
        <v>75</v>
      </c>
      <c r="B14" s="3" t="s">
        <v>76</v>
      </c>
    </row>
  </sheetData>
  <mergeCells count="1">
    <mergeCell ref="A1:B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EarlyLifeInvestments</vt:lpstr>
      <vt:lpstr>Usage</vt:lpstr>
      <vt:lpstr>Workbook Guide</vt:lpstr>
      <vt:lpstr>EarlyLifeInvestments!Print_Area</vt:lpstr>
    </vt:vector>
  </TitlesOfParts>
  <Company>Early Life Investments,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Early Life Investments — Home Utility Usage Tracker</dc:title>
  <dc:subject>Separating utility cost changes caused by rates from those caused by usage</dc:subject>
  <dc:creator>Early Life Investments, LLC</dc:creator>
  <cp:keywords>#EarlyLifeInvestments #FamilyFinance #FinancialHeadStart #MoneyHabits #InvestEarly #FinancialLiteracy #GenerationalWealth #RothIRA #529Plan #PersonalFinance #BudgetingTips #TeachKidsMoney #CompoundInterest #DebtFreeJourney #FinancialFreedom #SmartMoney #SaveEarly</cp:keywords>
  <dc:description>Helping families build multi-generational financial security through education, practical tools, and honest writing.</dc:description>
  <cp:lastModifiedBy>Early Life Investments, LLC</cp:lastModifiedBy>
  <dcterms:created xsi:type="dcterms:W3CDTF">2026-06-07T17:39:05Z</dcterms:created>
  <dcterms:modified xsi:type="dcterms:W3CDTF">2026-10-05T23:10:22Z</dcterms:modified>
  <cp:category>Personal Finance</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any">
    <vt:lpwstr>Early Life Investments, LLC</vt:lpwstr>
  </property>
  <property fmtid="{D5CDD505-2E9C-101B-9397-08002B2CF9AE}" pid="3" name="Website">
    <vt:lpwstr>https://www.EarlyLifeInvestments.com</vt:lpwstr>
  </property>
  <property fmtid="{D5CDD505-2E9C-101B-9397-08002B2CF9AE}" pid="4" name="Tagline">
    <vt:lpwstr>A Family Financial Head Start</vt:lpwstr>
  </property>
  <property fmtid="{D5CDD505-2E9C-101B-9397-08002B2CF9AE}" pid="5" name="X / Twitter">
    <vt:lpwstr>@EarlyLifeInvest</vt:lpwstr>
  </property>
  <property fmtid="{D5CDD505-2E9C-101B-9397-08002B2CF9AE}" pid="6" name="Instagram">
    <vt:lpwstr>@earlylifeinvestments</vt:lpwstr>
  </property>
  <property fmtid="{D5CDD505-2E9C-101B-9397-08002B2CF9AE}" pid="7" name="Facebook">
    <vt:lpwstr>facebook.com/EarlyLifeInvestments</vt:lpwstr>
  </property>
  <property fmtid="{D5CDD505-2E9C-101B-9397-08002B2CF9AE}" pid="8" name="Hashtags">
    <vt:lpwstr>#EarlyLifeInvestments #FamilyFinance #FinancialHeadStart #MoneyHabits #InvestEarly #FinancialLiteracy #GenerationalWealth #RothIRA #529Plan #PersonalFinance #BudgetingTips #TeachKidsMoney #CompoundInterest #DebtFreeJourney #FinancialFreedom #SmartMoney #SaveEarly</vt:lpwstr>
  </property>
  <property fmtid="{D5CDD505-2E9C-101B-9397-08002B2CF9AE}" pid="9" name="Copyright">
    <vt:lpwstr>© 2022–2026 Early Life Investments, LLC — Est. 2026</vt:lpwstr>
  </property>
  <property fmtid="{D5CDD505-2E9C-101B-9397-08002B2CF9AE}" pid="10" name="Amazon Affiliate Tag">
    <vt:lpwstr>earlylifeinv-20</vt:lpwstr>
  </property>
</Properties>
</file>