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49A789B9-60DC-214F-A9C6-4F6B1FF3F0A3}"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Quotes"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2" l="1"/>
  <c r="J20" i="2"/>
  <c r="L19" i="2"/>
  <c r="J19" i="2"/>
  <c r="L18" i="2"/>
  <c r="J18" i="2"/>
  <c r="L17" i="2"/>
  <c r="J17" i="2"/>
  <c r="L16" i="2"/>
  <c r="J16" i="2"/>
  <c r="L15" i="2"/>
  <c r="J15" i="2"/>
  <c r="L14" i="2"/>
  <c r="J14" i="2"/>
  <c r="L13" i="2"/>
  <c r="J13" i="2"/>
  <c r="L12" i="2"/>
  <c r="J12" i="2"/>
  <c r="L11" i="2"/>
  <c r="J11" i="2"/>
  <c r="L10" i="2"/>
  <c r="J10" i="2"/>
  <c r="L9" i="2"/>
  <c r="J9" i="2"/>
  <c r="L8" i="2"/>
  <c r="J8" i="2"/>
  <c r="L7" i="2"/>
  <c r="J7" i="2"/>
  <c r="L6" i="2"/>
  <c r="J6" i="2"/>
  <c r="L5" i="2"/>
  <c r="J5" i="2"/>
  <c r="L4" i="2"/>
  <c r="J4" i="2"/>
  <c r="N20" i="2" l="1"/>
  <c r="O20" i="2" s="1"/>
  <c r="M20" i="2"/>
  <c r="K20" i="2"/>
  <c r="N19" i="2"/>
  <c r="O19" i="2" s="1"/>
  <c r="M19" i="2"/>
  <c r="K19" i="2"/>
  <c r="N18" i="2"/>
  <c r="O18" i="2" s="1"/>
  <c r="M18" i="2"/>
  <c r="K18" i="2"/>
  <c r="K17" i="2"/>
  <c r="M17" i="2"/>
  <c r="N17" i="2"/>
  <c r="O17" i="2" s="1"/>
  <c r="N16" i="2"/>
  <c r="O16" i="2" s="1"/>
  <c r="K16" i="2"/>
  <c r="M16" i="2"/>
  <c r="M15" i="2"/>
  <c r="N15" i="2"/>
  <c r="O15" i="2" s="1"/>
  <c r="K15" i="2"/>
  <c r="M14" i="2"/>
  <c r="N14" i="2"/>
  <c r="O14" i="2" s="1"/>
  <c r="K14" i="2"/>
  <c r="K13" i="2"/>
  <c r="M13" i="2"/>
  <c r="N13" i="2"/>
  <c r="O13" i="2" s="1"/>
  <c r="M12" i="2"/>
  <c r="K12" i="2"/>
  <c r="N12" i="2"/>
  <c r="O12" i="2" s="1"/>
  <c r="N11" i="2"/>
  <c r="O11" i="2" s="1"/>
  <c r="M11" i="2"/>
  <c r="K11" i="2"/>
  <c r="M10" i="2"/>
  <c r="N10" i="2"/>
  <c r="O10" i="2" s="1"/>
  <c r="K10" i="2"/>
  <c r="K9" i="2"/>
  <c r="M9" i="2"/>
  <c r="N9" i="2"/>
  <c r="O9" i="2" s="1"/>
  <c r="M8" i="2"/>
  <c r="N8" i="2" s="1"/>
  <c r="K8" i="2"/>
  <c r="K7" i="2"/>
  <c r="M7" i="2"/>
  <c r="N7" i="2" s="1"/>
  <c r="N6" i="2"/>
  <c r="M6" i="2"/>
  <c r="K6" i="2"/>
  <c r="M5" i="2"/>
  <c r="N5" i="2" s="1"/>
  <c r="K5" i="2"/>
  <c r="M4" i="2"/>
  <c r="N4" i="2" s="1"/>
  <c r="O4" i="2" s="1"/>
  <c r="K4" i="2"/>
  <c r="O6" i="2" l="1"/>
  <c r="O7" i="2"/>
  <c r="O5" i="2"/>
  <c r="O8" i="2"/>
</calcChain>
</file>

<file path=xl/sharedStrings.xml><?xml version="1.0" encoding="utf-8"?>
<sst xmlns="http://schemas.openxmlformats.org/spreadsheetml/2006/main" count="68" uniqueCount="68">
  <si>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</si>
  <si>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</si>
  <si>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</si>
  <si>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</si>
  <si>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</si>
  <si>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</si>
  <si>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</si>
  <si>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</si>
  <si>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</si>
  <si>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</si>
  <si>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</si>
  <si>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</si>
  <si>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</si>
  <si>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</si>
  <si>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Mortgage Rate Shopping Log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</si>
  <si>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A quote is not a lock. Rates move daily, and the fees on a Loan Estimate can change before closing within limits set by regulation. Compare quotes gathered on the same day.</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</si>
  <si>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</si>
  <si>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</si>
  <si>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</si>
  <si>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Lender quotes</t>
  </si>
  <si>
    <t>Date quoted</t>
  </si>
  <si>
    <t>Lender</t>
  </si>
  <si>
    <t>Rate</t>
  </si>
  <si>
    <t>APR</t>
  </si>
  <si>
    <t>Points paid</t>
  </si>
  <si>
    <t>Lender credits</t>
  </si>
  <si>
    <t>Loan amount</t>
  </si>
  <si>
    <t>Monthly P&amp;I</t>
  </si>
  <si>
    <t>Payment vs lowest</t>
  </si>
  <si>
    <t>Net upfront</t>
  </si>
  <si>
    <t>Interest over term</t>
  </si>
  <si>
    <t>Total cost</t>
  </si>
  <si>
    <t>Lowest total cost</t>
  </si>
  <si>
    <t>Notes</t>
  </si>
  <si>
    <t>Lender A</t>
  </si>
  <si>
    <t>Lender B</t>
  </si>
  <si>
    <t>One point buys the rate down.</t>
  </si>
  <si>
    <t>Lender C</t>
  </si>
  <si>
    <t>Lender credit in exchange for the higher rate.</t>
  </si>
  <si>
    <t>Lender D</t>
  </si>
  <si>
    <t>One and a half points.</t>
  </si>
  <si>
    <t>Credit union</t>
  </si>
  <si>
    <t>Reading the quotes</t>
  </si>
  <si>
    <t>Total cost is the honest comparison: every dollar of interest you would pay over the full term, plus what you pay up front in points, less any lender credit. It assumes you keep the loan for the whole term. If you expect to move or refinance inside five to seven years, weight the up-front cost more heavily than the interest, because you will never live long enough in the loan to recover the points. APR is a regulated attempt at the same comparison, but lenders include different fees in it, so use it as a cross-check rather than the answer.</t>
  </si>
  <si>
    <t>You enter these values</t>
  </si>
  <si>
    <t>Calculated for you</t>
  </si>
  <si>
    <t>Mortgage Rate Shopping Log — How to Use This Workbook</t>
  </si>
  <si>
    <t>Purpose</t>
  </si>
  <si>
    <t>Put every lender quote in one table and rank them on what the loan actually costs, rather than on the rate each lender leads with.</t>
  </si>
  <si>
    <t>Best use</t>
  </si>
  <si>
    <t>The two-week window in which you are gathering quotes. Credit-scoring models treat multiple mortgage enquiries in a short window as a single enquiry, so gather them close together.</t>
  </si>
  <si>
    <t>Important limitation</t>
  </si>
  <si>
    <t>Total cost assumes you hold the loan to term and make no extra payments. Almost nobody does either, so treat the ranking as a starting point and read the note under the table.</t>
  </si>
  <si>
    <t>Step 1</t>
  </si>
  <si>
    <t>Gather quotes on the same day where you can. A rate quoted on Tuesday is not comparable with one quoted the following Monday.</t>
  </si>
  <si>
    <t>Step 2</t>
  </si>
  <si>
    <t>Enter the note rate and the APR separately. They answer different questions.</t>
  </si>
  <si>
    <t>Step 3</t>
  </si>
  <si>
    <t>Enter points as the dollar amount paid, not as a number of points, and enter lender credits as a positive number.</t>
  </si>
  <si>
    <t>Step 4</t>
  </si>
  <si>
    <t>The monthly payment, interest over the term, and total cost are calculated for you.</t>
  </si>
  <si>
    <t>Step 5</t>
  </si>
  <si>
    <t>The Lowest total cost column marks the winner on a hold-to-term basis.</t>
  </si>
  <si>
    <t>Step 6</t>
  </si>
  <si>
    <t>Before you commit, ask yourself how long you will really keep the loan. If the answer is under seven years, the option with no points usually wins even when its total cost is higher.</t>
  </si>
  <si>
    <t>Notes on the math</t>
  </si>
  <si>
    <t>Interest over the term is the monthly payment times the number of payments, less the amount borrowed. That is exact for a fixed-rate loan held to term. Net upfront is points less lender credits, and total cost adds the two together so an option that buys the rate down is compared fairly against one that does not.</t>
  </si>
  <si>
    <t>Term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</si>
</sst>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mm/dd/yyyy"/>
    <numFmt numFmtId="166" formatCode="0.000%"/>
    <numFmt numFmtId="167" formatCode="\$#,##0.00"/>
    <numFmt numFmtId="168" formatCode="\$#,##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b/>
      <sz val="14"/>
      <color rgb="FFFA7D00"/>
      <name val="Aptos Narrow"/>
    </font>
    <font>
      <sz val="14"/>
      <color rgb="FF0000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6">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solid">
        <fgColor rgb="FFFFFFCC"/>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10">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right/>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44">
    <xf numFmtId="0" fontId="0" fillId="0" borderId="0" xfId="0"/>
    <xf numFmtId="0" fontId="2" fillId="3" borderId="1" xfId="0" applyFont="1" applyFill="1" applyBorder="1" applyAlignment="1">
      <alignment horizontal="center" vertical="center" wrapText="1"/>
    </xf>
    <xf numFmtId="165" fontId="3" fillId="4" borderId="1" xfId="0" applyNumberFormat="1" applyFont="1" applyFill="1" applyBorder="1" applyAlignment="1">
      <alignment horizontal="right" vertical="center"/>
    </xf>
    <xf numFmtId="0" fontId="3" fillId="4" borderId="1" xfId="0" applyFont="1" applyFill="1" applyBorder="1" applyAlignment="1">
      <alignment horizontal="left" vertical="center" indent="1"/>
    </xf>
    <xf numFmtId="166" fontId="3" fillId="4" borderId="1" xfId="0" applyNumberFormat="1" applyFont="1" applyFill="1" applyBorder="1" applyAlignment="1">
      <alignment horizontal="right" vertical="center"/>
    </xf>
    <xf numFmtId="167" fontId="3" fillId="4" borderId="1" xfId="0" applyNumberFormat="1" applyFont="1" applyFill="1" applyBorder="1" applyAlignment="1">
      <alignment horizontal="right" vertical="center"/>
    </xf>
    <xf numFmtId="168" fontId="3" fillId="4" borderId="1" xfId="0" applyNumberFormat="1" applyFont="1" applyFill="1" applyBorder="1" applyAlignment="1">
      <alignment horizontal="right" vertical="center"/>
    </xf>
    <xf numFmtId="1" fontId="3" fillId="4" borderId="1" xfId="0" applyNumberFormat="1" applyFont="1" applyFill="1" applyBorder="1" applyAlignment="1">
      <alignment horizontal="right" vertical="center"/>
    </xf>
    <xf numFmtId="167" fontId="4" fillId="5" borderId="1" xfId="0" applyNumberFormat="1" applyFont="1" applyFill="1" applyBorder="1" applyAlignment="1">
      <alignment horizontal="right" vertical="center"/>
    </xf>
    <xf numFmtId="0" fontId="4" fillId="5" borderId="1" xfId="0" applyFont="1" applyFill="1" applyBorder="1" applyAlignment="1">
      <alignment horizontal="center" vertical="center"/>
    </xf>
    <xf numFmtId="0" fontId="3" fillId="4" borderId="1" xfId="0" applyFont="1" applyFill="1" applyBorder="1" applyAlignment="1">
      <alignment horizontal="right" vertical="center"/>
    </xf>
    <xf numFmtId="0" fontId="6" fillId="4" borderId="1" xfId="0" applyFont="1" applyFill="1" applyBorder="1" applyAlignment="1">
      <alignment horizontal="center" vertical="center"/>
    </xf>
    <xf numFmtId="0" fontId="2" fillId="6" borderId="1" xfId="0" applyFont="1" applyFill="1" applyBorder="1" applyAlignment="1">
      <alignment horizontal="left" vertical="center" indent="1"/>
    </xf>
    <xf numFmtId="0" fontId="5" fillId="0" borderId="1" xfId="0" applyFont="1" applyBorder="1" applyAlignment="1">
      <alignment horizontal="left" vertical="center" wrapText="1" indent="1"/>
    </xf>
    <xf numFmtId="0" fontId="7" fillId="10" borderId="4" xfId="0" applyFont="1" applyFill="1" applyBorder="1"/>
    <xf numFmtId="0" fontId="7" fillId="12" borderId="4" xfId="0" applyFont="1" applyFill="1" applyBorder="1"/>
    <xf numFmtId="0" fontId="11" fillId="12" borderId="4" xfId="0" applyFont="1" applyFill="1" applyBorder="1" applyAlignment="1">
      <alignment vertical="center" wrapText="1"/>
    </xf>
    <xf numFmtId="0" fontId="21" fillId="13" borderId="5" xfId="0" applyFont="1" applyFill="1" applyBorder="1" applyAlignment="1">
      <alignment horizontal="center"/>
    </xf>
    <xf numFmtId="0" fontId="22" fillId="14" borderId="6" xfId="0" applyFont="1" applyFill="1" applyBorder="1" applyAlignment="1">
      <alignment horizontal="left" vertical="center" wrapText="1" indent="1"/>
    </xf>
    <xf numFmtId="0" fontId="23" fillId="15" borderId="7" xfId="0" applyFont="1" applyFill="1" applyBorder="1" applyAlignment="1">
      <alignment horizontal="left" vertical="center" wrapText="1" indent="1"/>
    </xf>
    <xf numFmtId="0" fontId="10" fillId="11" borderId="4" xfId="0" applyFont="1" applyFill="1" applyBorder="1" applyAlignment="1">
      <alignment horizontal="left" vertical="top" wrapText="1"/>
    </xf>
    <xf numFmtId="0" fontId="7" fillId="8" borderId="4" xfId="0" applyFont="1" applyFill="1" applyBorder="1"/>
    <xf numFmtId="0" fontId="20" fillId="9" borderId="4" xfId="0" applyFont="1" applyFill="1" applyBorder="1" applyAlignment="1">
      <alignment horizontal="center" vertical="center" wrapText="1"/>
    </xf>
    <xf numFmtId="0" fontId="14" fillId="8" borderId="4" xfId="0" applyFont="1" applyFill="1" applyBorder="1"/>
    <xf numFmtId="0" fontId="19" fillId="8" borderId="4" xfId="0" applyFont="1" applyFill="1" applyBorder="1" applyAlignment="1">
      <alignment horizontal="left" vertical="center"/>
    </xf>
    <xf numFmtId="0" fontId="16" fillId="8" borderId="4" xfId="0" applyFont="1" applyFill="1" applyBorder="1"/>
    <xf numFmtId="0" fontId="17" fillId="8" borderId="4" xfId="0" applyFont="1" applyFill="1" applyBorder="1" applyAlignment="1">
      <alignment horizontal="left" vertical="center"/>
    </xf>
    <xf numFmtId="0" fontId="18" fillId="8" borderId="4" xfId="0" applyFont="1" applyFill="1" applyBorder="1"/>
    <xf numFmtId="0" fontId="12" fillId="12" borderId="4"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4" fillId="12" borderId="4" xfId="0" applyFont="1" applyFill="1" applyBorder="1" applyAlignment="1">
      <alignment horizontal="center"/>
    </xf>
    <xf numFmtId="0" fontId="8" fillId="12" borderId="4" xfId="0" applyFont="1" applyFill="1" applyBorder="1" applyAlignment="1">
      <alignment horizontal="center" wrapText="1"/>
    </xf>
    <xf numFmtId="0" fontId="7" fillId="12" borderId="4" xfId="0" applyFont="1" applyFill="1" applyBorder="1" applyAlignment="1">
      <alignment horizontal="center"/>
    </xf>
    <xf numFmtId="0" fontId="10" fillId="11" borderId="4" xfId="0" applyFont="1" applyFill="1" applyBorder="1" applyAlignment="1">
      <alignment horizontal="left" vertical="center" wrapText="1"/>
    </xf>
    <xf numFmtId="0" fontId="15" fillId="11" borderId="4" xfId="0" applyFont="1" applyFill="1" applyBorder="1" applyAlignment="1">
      <alignment horizontal="left" vertical="center" wrapText="1"/>
    </xf>
    <xf numFmtId="0" fontId="9" fillId="12" borderId="4"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2" fillId="6" borderId="8" xfId="0" applyFont="1" applyFill="1" applyBorder="1" applyAlignment="1">
      <alignment vertical="center"/>
    </xf>
    <xf numFmtId="0" fontId="5" fillId="7" borderId="9"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1" fillId="2" borderId="0" xfId="0" applyFont="1" applyFill="1" applyAlignment="1">
      <alignment horizontal="center" vertical="center"/>
    </xf>
    <xf numFmtId="0" fontId="3" fillId="4" borderId="1"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mortgage_rate_shopping_log" TargetMode="External"/><Relationship Id="rId1" Type="http://schemas.openxmlformats.org/officeDocument/2006/relationships/hyperlink" Target="https://earlylifeinvestments.beehiiv.com/?utm_source=worksheet&amp;utm_medium=xlsx&amp;utm_campaign=life_decisions_worksheets&amp;utm_content=mortgage_rate_shopping_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5"/>
      <c r="C2" s="15"/>
      <c r="D2" s="15"/>
      <c r="E2" s="31" t="s">
        <v>0</v>
      </c>
      <c r="F2" s="32"/>
      <c r="G2" s="32"/>
      <c r="H2" s="32"/>
      <c r="I2" s="32"/>
      <c r="J2" s="32"/>
      <c r="K2" s="32"/>
      <c r="L2" s="32"/>
      <c r="M2" s="32"/>
    </row>
    <row r="3" spans="2:13" ht="18" customHeight="1" x14ac:dyDescent="0.2">
      <c r="B3" s="15"/>
      <c r="C3" s="15"/>
      <c r="D3" s="15"/>
      <c r="E3" s="32"/>
      <c r="F3" s="32"/>
      <c r="G3" s="32"/>
      <c r="H3" s="32"/>
      <c r="I3" s="32"/>
      <c r="J3" s="32"/>
      <c r="K3" s="32"/>
      <c r="L3" s="32"/>
      <c r="M3" s="32"/>
    </row>
    <row r="4" spans="2:13" ht="18" customHeight="1" x14ac:dyDescent="0.2">
      <c r="B4" s="15"/>
      <c r="C4" s="15"/>
      <c r="D4" s="15"/>
      <c r="E4" s="35" t="s">
        <v>1</v>
      </c>
      <c r="F4" s="32"/>
      <c r="G4" s="32"/>
      <c r="H4" s="32"/>
      <c r="I4" s="32"/>
      <c r="J4" s="32"/>
      <c r="K4" s="32"/>
      <c r="L4" s="32"/>
      <c r="M4" s="32"/>
    </row>
    <row r="5" spans="2:13" ht="18" customHeight="1" x14ac:dyDescent="0.2">
      <c r="B5" s="15"/>
      <c r="C5" s="15"/>
      <c r="D5" s="15"/>
      <c r="E5" s="32"/>
      <c r="F5" s="32"/>
      <c r="G5" s="32"/>
      <c r="H5" s="32"/>
      <c r="I5" s="32"/>
      <c r="J5" s="32"/>
      <c r="K5" s="32"/>
      <c r="L5" s="32"/>
      <c r="M5" s="32"/>
    </row>
    <row r="6" spans="2:13" ht="18" customHeight="1" x14ac:dyDescent="0.2">
      <c r="B6" s="15"/>
      <c r="C6" s="15"/>
      <c r="D6" s="15"/>
      <c r="E6" s="29" t="s">
        <v>2</v>
      </c>
      <c r="F6" s="30"/>
      <c r="G6" s="30"/>
      <c r="H6" s="30"/>
      <c r="I6" s="30"/>
      <c r="J6" s="30"/>
      <c r="K6" s="30"/>
      <c r="L6" s="30"/>
      <c r="M6" s="30"/>
    </row>
    <row r="7" spans="2:13" ht="18" customHeight="1" x14ac:dyDescent="0.2">
      <c r="B7" s="15"/>
      <c r="C7" s="15"/>
      <c r="D7" s="15"/>
      <c r="E7" s="30"/>
      <c r="F7" s="30"/>
      <c r="G7" s="30"/>
      <c r="H7" s="30"/>
      <c r="I7" s="30"/>
      <c r="J7" s="30"/>
      <c r="K7" s="30"/>
      <c r="L7" s="30"/>
      <c r="M7" s="30"/>
    </row>
    <row r="8" spans="2:13" ht="18" customHeight="1" x14ac:dyDescent="0.2">
      <c r="B8" s="15"/>
      <c r="C8" s="15"/>
      <c r="D8" s="15"/>
      <c r="E8" s="28" t="s">
        <v>3</v>
      </c>
      <c r="F8" s="28"/>
      <c r="G8" s="28"/>
      <c r="H8" s="28"/>
      <c r="I8" s="28" t="s">
        <v>4</v>
      </c>
      <c r="J8" s="28"/>
      <c r="K8" s="28"/>
      <c r="L8" s="28"/>
      <c r="M8" s="16"/>
    </row>
    <row r="9" spans="2:13" ht="21" customHeight="1" x14ac:dyDescent="0.2">
      <c r="B9" s="15"/>
      <c r="C9" s="15"/>
      <c r="D9" s="15"/>
      <c r="E9" s="28"/>
      <c r="F9" s="28"/>
      <c r="G9" s="28"/>
      <c r="H9" s="28"/>
      <c r="I9" s="28"/>
      <c r="J9" s="28"/>
      <c r="K9" s="28"/>
      <c r="L9" s="28"/>
      <c r="M9" s="16"/>
    </row>
    <row r="10" spans="2:13" ht="4" customHeight="1" x14ac:dyDescent="0.2">
      <c r="B10" s="14"/>
      <c r="C10" s="14"/>
      <c r="D10" s="14"/>
      <c r="E10" s="14"/>
      <c r="F10" s="14"/>
      <c r="G10" s="14"/>
      <c r="H10" s="14"/>
      <c r="I10" s="14"/>
      <c r="J10" s="14"/>
      <c r="K10" s="14"/>
      <c r="L10" s="14"/>
      <c r="M10" s="14"/>
    </row>
    <row r="11" spans="2:13" ht="6" customHeight="1" x14ac:dyDescent="0.2"/>
    <row r="12" spans="2:13" ht="20" customHeight="1" x14ac:dyDescent="0.25">
      <c r="B12" s="26" t="s">
        <v>5</v>
      </c>
      <c r="C12" s="27"/>
      <c r="D12" s="27"/>
      <c r="E12" s="27"/>
      <c r="F12" s="27"/>
      <c r="G12" s="27"/>
      <c r="H12" s="27"/>
      <c r="I12" s="27"/>
      <c r="J12" s="27"/>
      <c r="K12" s="27"/>
      <c r="L12" s="27"/>
      <c r="M12" s="27"/>
    </row>
    <row r="13" spans="2:13" ht="20" customHeight="1" x14ac:dyDescent="0.2">
      <c r="B13" s="34" t="s">
        <v>6</v>
      </c>
      <c r="C13" s="25"/>
      <c r="D13" s="25"/>
      <c r="E13" s="25"/>
      <c r="F13" s="25"/>
      <c r="G13" s="25"/>
      <c r="H13" s="25"/>
      <c r="I13" s="25"/>
      <c r="J13" s="25"/>
      <c r="K13" s="25"/>
      <c r="L13" s="25"/>
      <c r="M13" s="25"/>
    </row>
    <row r="14" spans="2:13" ht="20" customHeight="1" x14ac:dyDescent="0.2">
      <c r="B14" s="25"/>
      <c r="C14" s="25"/>
      <c r="D14" s="25"/>
      <c r="E14" s="25"/>
      <c r="F14" s="25"/>
      <c r="G14" s="25"/>
      <c r="H14" s="25"/>
      <c r="I14" s="25"/>
      <c r="J14" s="25"/>
      <c r="K14" s="25"/>
      <c r="L14" s="25"/>
      <c r="M14" s="25"/>
    </row>
    <row r="15" spans="2:13" ht="20" customHeight="1" x14ac:dyDescent="0.2">
      <c r="B15" s="25"/>
      <c r="C15" s="25"/>
      <c r="D15" s="25"/>
      <c r="E15" s="25"/>
      <c r="F15" s="25"/>
      <c r="G15" s="25"/>
      <c r="H15" s="25"/>
      <c r="I15" s="25"/>
      <c r="J15" s="25"/>
      <c r="K15" s="25"/>
      <c r="L15" s="25"/>
      <c r="M15" s="25"/>
    </row>
    <row r="16" spans="2:13" ht="8" customHeight="1" x14ac:dyDescent="0.2"/>
    <row r="17" spans="2:13" ht="20" customHeight="1" x14ac:dyDescent="0.25">
      <c r="B17" s="24" t="s">
        <v>7</v>
      </c>
      <c r="C17" s="25"/>
      <c r="D17" s="25"/>
      <c r="E17" s="25"/>
      <c r="F17" s="25"/>
      <c r="G17" s="25"/>
      <c r="H17" s="25"/>
      <c r="I17" s="25"/>
      <c r="J17" s="25"/>
      <c r="K17" s="25"/>
      <c r="L17" s="25"/>
      <c r="M17" s="25"/>
    </row>
    <row r="18" spans="2:13" ht="18" customHeight="1" x14ac:dyDescent="0.2">
      <c r="B18" s="33" t="s">
        <v>8</v>
      </c>
      <c r="C18" s="21"/>
      <c r="D18" s="21"/>
      <c r="E18" s="21"/>
      <c r="F18" s="21"/>
      <c r="G18" s="21"/>
      <c r="H18" s="21"/>
      <c r="I18" s="21"/>
      <c r="J18" s="21"/>
      <c r="K18" s="21"/>
      <c r="L18" s="21"/>
      <c r="M18" s="21"/>
    </row>
    <row r="19" spans="2:13" ht="18" customHeight="1" x14ac:dyDescent="0.2">
      <c r="B19" s="33" t="s">
        <v>9</v>
      </c>
      <c r="C19" s="21"/>
      <c r="D19" s="21"/>
      <c r="E19" s="21"/>
      <c r="F19" s="21"/>
      <c r="G19" s="21"/>
      <c r="H19" s="21"/>
      <c r="I19" s="21"/>
      <c r="J19" s="21"/>
      <c r="K19" s="21"/>
      <c r="L19" s="21"/>
      <c r="M19" s="21"/>
    </row>
    <row r="20" spans="2:13" ht="8" customHeight="1" x14ac:dyDescent="0.2"/>
    <row r="21" spans="2:13" ht="20" customHeight="1" x14ac:dyDescent="0.25">
      <c r="B21" s="24" t="s">
        <v>10</v>
      </c>
      <c r="C21" s="25"/>
      <c r="D21" s="25"/>
      <c r="E21" s="25"/>
      <c r="F21" s="25"/>
      <c r="G21" s="25"/>
      <c r="H21" s="25"/>
      <c r="I21" s="25"/>
      <c r="J21" s="25"/>
      <c r="K21" s="25"/>
      <c r="L21" s="25"/>
      <c r="M21" s="25"/>
    </row>
    <row r="22" spans="2:13" ht="18" customHeight="1" x14ac:dyDescent="0.2">
      <c r="B22" s="20" t="s">
        <v>11</v>
      </c>
      <c r="C22" s="21"/>
      <c r="D22" s="21"/>
      <c r="E22" s="21"/>
      <c r="F22" s="21"/>
      <c r="G22" s="21"/>
      <c r="H22" s="21"/>
      <c r="I22" s="21"/>
      <c r="J22" s="21"/>
      <c r="K22" s="21"/>
      <c r="L22" s="21"/>
      <c r="M22" s="21"/>
    </row>
    <row r="23" spans="2:13" ht="18" customHeight="1" x14ac:dyDescent="0.2">
      <c r="B23" s="21"/>
      <c r="C23" s="21"/>
      <c r="D23" s="21"/>
      <c r="E23" s="21"/>
      <c r="F23" s="21"/>
      <c r="G23" s="21"/>
      <c r="H23" s="21"/>
      <c r="I23" s="21"/>
      <c r="J23" s="21"/>
      <c r="K23" s="21"/>
      <c r="L23" s="21"/>
      <c r="M23" s="21"/>
    </row>
    <row r="24" spans="2:13" ht="18" customHeight="1" x14ac:dyDescent="0.2">
      <c r="B24" s="21"/>
      <c r="C24" s="21"/>
      <c r="D24" s="21"/>
      <c r="E24" s="21"/>
      <c r="F24" s="21"/>
      <c r="G24" s="21"/>
      <c r="H24" s="21"/>
      <c r="I24" s="21"/>
      <c r="J24" s="21"/>
      <c r="K24" s="21"/>
      <c r="L24" s="21"/>
      <c r="M24" s="21"/>
    </row>
    <row r="25" spans="2:13" ht="6" customHeight="1" x14ac:dyDescent="0.2"/>
    <row r="26" spans="2:13" ht="22" customHeight="1" x14ac:dyDescent="0.2">
      <c r="B26" s="22" t="s">
        <v>12</v>
      </c>
      <c r="C26" s="23"/>
      <c r="D26" s="23"/>
      <c r="E26" s="23"/>
      <c r="F26" s="23"/>
      <c r="G26" s="23"/>
      <c r="H26" s="23"/>
      <c r="I26" s="23"/>
      <c r="J26" s="23"/>
      <c r="K26" s="23"/>
      <c r="L26" s="23"/>
      <c r="M26" s="23"/>
    </row>
    <row r="28" spans="2:13" ht="19" x14ac:dyDescent="0.25">
      <c r="B28" s="17" t="s">
        <v>13</v>
      </c>
      <c r="C28" s="17"/>
      <c r="D28" s="17"/>
      <c r="E28" s="17"/>
      <c r="F28" s="17"/>
      <c r="G28" s="17"/>
      <c r="H28" s="17"/>
      <c r="I28" s="17"/>
      <c r="J28" s="17"/>
      <c r="K28" s="17"/>
      <c r="L28" s="17"/>
      <c r="M28" s="17"/>
    </row>
    <row r="29" spans="2:13" ht="49.5" customHeight="1" x14ac:dyDescent="0.2">
      <c r="B29" s="18" t="s">
        <v>14</v>
      </c>
      <c r="C29" s="18"/>
      <c r="D29" s="18"/>
      <c r="E29" s="18"/>
      <c r="F29" s="18"/>
      <c r="G29" s="18"/>
      <c r="H29" s="18"/>
      <c r="I29" s="18"/>
      <c r="J29" s="18"/>
      <c r="K29" s="18"/>
      <c r="L29" s="18"/>
      <c r="M29" s="18"/>
    </row>
    <row r="30" spans="2:13" ht="9" customHeight="1" x14ac:dyDescent="0.2"/>
    <row r="31" spans="2:13" ht="49.5" customHeight="1" x14ac:dyDescent="0.2">
      <c r="B31" s="18" t="s">
        <v>15</v>
      </c>
      <c r="C31" s="18"/>
      <c r="D31" s="18"/>
      <c r="E31" s="18"/>
      <c r="F31" s="18"/>
      <c r="G31" s="18"/>
      <c r="H31" s="18"/>
      <c r="I31" s="18"/>
      <c r="J31" s="18"/>
      <c r="K31" s="18"/>
      <c r="L31" s="18"/>
      <c r="M31" s="18"/>
    </row>
    <row r="32" spans="2:13" ht="9" customHeight="1" x14ac:dyDescent="0.2"/>
    <row r="33" spans="2:13" ht="34" customHeight="1" x14ac:dyDescent="0.2">
      <c r="B33" s="19" t="s">
        <v>16</v>
      </c>
      <c r="C33" s="19"/>
      <c r="D33" s="19"/>
      <c r="E33" s="19"/>
      <c r="F33" s="19"/>
      <c r="G33" s="19"/>
      <c r="H33" s="19"/>
      <c r="I33" s="19"/>
      <c r="J33" s="19"/>
      <c r="K33" s="19"/>
      <c r="L33" s="19"/>
      <c r="M33" s="19"/>
    </row>
    <row r="34" spans="2:13" ht="9" customHeight="1" x14ac:dyDescent="0.2"/>
    <row r="35" spans="2:13" ht="34" customHeight="1" x14ac:dyDescent="0.2">
      <c r="B35" s="19" t="s">
        <v>17</v>
      </c>
      <c r="C35" s="19"/>
      <c r="D35" s="19"/>
      <c r="E35" s="19"/>
      <c r="F35" s="19"/>
      <c r="G35" s="19"/>
      <c r="H35" s="19"/>
      <c r="I35" s="19"/>
      <c r="J35" s="19"/>
      <c r="K35" s="19"/>
      <c r="L35" s="19"/>
      <c r="M35" s="19"/>
    </row>
    <row r="36" spans="2:13" ht="9" customHeight="1" x14ac:dyDescent="0.2"/>
    <row r="37" spans="2:13" ht="34" customHeight="1" x14ac:dyDescent="0.2">
      <c r="B37" s="19" t="s">
        <v>18</v>
      </c>
      <c r="C37" s="19"/>
      <c r="D37" s="19"/>
      <c r="E37" s="19"/>
      <c r="F37" s="19"/>
      <c r="G37" s="19"/>
      <c r="H37" s="19"/>
      <c r="I37" s="19"/>
      <c r="J37" s="19"/>
      <c r="K37" s="19"/>
      <c r="L37" s="19"/>
      <c r="M37" s="19"/>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P26"/>
  <sheetViews>
    <sheetView showGridLines="0" workbookViewId="0">
      <pane xSplit="2" ySplit="3" topLeftCell="C4" activePane="bottomRight" state="frozen"/>
      <selection pane="topRight"/>
      <selection pane="bottomLeft"/>
      <selection pane="bottomRight" activeCell="G18" sqref="G18"/>
    </sheetView>
  </sheetViews>
  <sheetFormatPr baseColWidth="10" defaultColWidth="8.83203125" defaultRowHeight="15" x14ac:dyDescent="0.2"/>
  <cols>
    <col min="1" max="1" width="2.5" customWidth="1"/>
    <col min="2" max="2" width="13" customWidth="1"/>
    <col min="3" max="3" width="24" customWidth="1"/>
    <col min="4" max="5" width="13" customWidth="1"/>
    <col min="6" max="6" width="14" customWidth="1"/>
    <col min="7" max="7" width="15" customWidth="1"/>
    <col min="8" max="8" width="16" customWidth="1"/>
    <col min="9" max="9" width="11" customWidth="1"/>
    <col min="10" max="10" width="16" customWidth="1"/>
    <col min="11" max="11" width="17" customWidth="1"/>
    <col min="12" max="12" width="15" customWidth="1"/>
    <col min="13" max="13" width="19" customWidth="1"/>
    <col min="14" max="14" width="17" customWidth="1"/>
    <col min="15" max="15" width="18" customWidth="1"/>
    <col min="16" max="16" width="43.5" bestFit="1" customWidth="1"/>
  </cols>
  <sheetData>
    <row r="1" spans="2:16" ht="26" customHeight="1" x14ac:dyDescent="0.2">
      <c r="B1" s="42" t="s">
        <v>19</v>
      </c>
      <c r="C1" s="42"/>
      <c r="D1" s="42"/>
      <c r="E1" s="42"/>
      <c r="F1" s="42"/>
      <c r="G1" s="42"/>
      <c r="H1" s="42"/>
      <c r="I1" s="42"/>
      <c r="J1" s="42"/>
      <c r="K1" s="42"/>
      <c r="L1" s="42"/>
      <c r="M1" s="42"/>
      <c r="N1" s="42"/>
      <c r="O1" s="42"/>
      <c r="P1" s="42"/>
    </row>
    <row r="3" spans="2:16" ht="40" x14ac:dyDescent="0.2">
      <c r="B3" s="1" t="s">
        <v>20</v>
      </c>
      <c r="C3" s="1" t="s">
        <v>21</v>
      </c>
      <c r="D3" s="1" t="s">
        <v>22</v>
      </c>
      <c r="E3" s="1" t="s">
        <v>23</v>
      </c>
      <c r="F3" s="1" t="s">
        <v>24</v>
      </c>
      <c r="G3" s="1" t="s">
        <v>25</v>
      </c>
      <c r="H3" s="1" t="s">
        <v>26</v>
      </c>
      <c r="I3" s="1" t="s">
        <v>67</v>
      </c>
      <c r="J3" s="1" t="s">
        <v>27</v>
      </c>
      <c r="K3" s="1" t="s">
        <v>28</v>
      </c>
      <c r="L3" s="1" t="s">
        <v>29</v>
      </c>
      <c r="M3" s="1" t="s">
        <v>30</v>
      </c>
      <c r="N3" s="1" t="s">
        <v>31</v>
      </c>
      <c r="O3" s="1" t="s">
        <v>32</v>
      </c>
      <c r="P3" s="1" t="s">
        <v>33</v>
      </c>
    </row>
    <row r="4" spans="2:16" ht="19" x14ac:dyDescent="0.2">
      <c r="B4" s="2">
        <v>46244</v>
      </c>
      <c r="C4" s="3" t="s">
        <v>34</v>
      </c>
      <c r="D4" s="4">
        <v>6.6500000000000004E-2</v>
      </c>
      <c r="E4" s="4">
        <v>6.8900000000000003E-2</v>
      </c>
      <c r="F4" s="5">
        <v>0</v>
      </c>
      <c r="G4" s="5">
        <v>0</v>
      </c>
      <c r="H4" s="6">
        <v>306000</v>
      </c>
      <c r="I4" s="7">
        <v>30</v>
      </c>
      <c r="J4" s="8">
        <f t="shared" ref="J4:J20" si="0">IFERROR(IF(C4="","",-PMT(D4/12,I4*12,H4)),"")</f>
        <v>1964.4125084612135</v>
      </c>
      <c r="K4" s="8">
        <f t="shared" ref="K4:K20" si="1">IF(J4="","",J4-MIN($J$4:$J$20))</f>
        <v>50.364426122689792</v>
      </c>
      <c r="L4" s="8">
        <f t="shared" ref="L4:L20" si="2">IF(C4="","",F4-G4)</f>
        <v>0</v>
      </c>
      <c r="M4" s="8">
        <f t="shared" ref="M4:M20" si="3">IF(J4="","",J4*I4*12-H4)</f>
        <v>401188.50304603693</v>
      </c>
      <c r="N4" s="8">
        <f t="shared" ref="N4:N20" si="4">IF(J4="","",M4+L4)</f>
        <v>401188.50304603693</v>
      </c>
      <c r="O4" s="9" t="str">
        <f t="shared" ref="O4:O20" si="5">IF(N4="","",IF(N4=MIN($N$4:$N$20),"lowest",""))</f>
        <v/>
      </c>
      <c r="P4" s="43"/>
    </row>
    <row r="5" spans="2:16" ht="19" x14ac:dyDescent="0.2">
      <c r="B5" s="2">
        <v>46244</v>
      </c>
      <c r="C5" s="3" t="s">
        <v>35</v>
      </c>
      <c r="D5" s="4">
        <v>6.5000000000000002E-2</v>
      </c>
      <c r="E5" s="4">
        <v>7.1199999999999999E-2</v>
      </c>
      <c r="F5" s="5">
        <v>3060</v>
      </c>
      <c r="G5" s="5">
        <v>0</v>
      </c>
      <c r="H5" s="6">
        <v>306000</v>
      </c>
      <c r="I5" s="7">
        <v>30</v>
      </c>
      <c r="J5" s="8">
        <f t="shared" si="0"/>
        <v>1934.1281518884691</v>
      </c>
      <c r="K5" s="8">
        <f t="shared" si="1"/>
        <v>20.080069549945392</v>
      </c>
      <c r="L5" s="8">
        <f t="shared" si="2"/>
        <v>3060</v>
      </c>
      <c r="M5" s="8">
        <f t="shared" si="3"/>
        <v>390286.13467984891</v>
      </c>
      <c r="N5" s="8">
        <f t="shared" si="4"/>
        <v>393346.13467984891</v>
      </c>
      <c r="O5" s="9" t="str">
        <f t="shared" si="5"/>
        <v/>
      </c>
      <c r="P5" s="43" t="s">
        <v>36</v>
      </c>
    </row>
    <row r="6" spans="2:16" ht="19" x14ac:dyDescent="0.2">
      <c r="B6" s="2">
        <v>46244</v>
      </c>
      <c r="C6" s="3" t="s">
        <v>37</v>
      </c>
      <c r="D6" s="4">
        <v>6.7500000000000004E-2</v>
      </c>
      <c r="E6" s="4">
        <v>6.8099999999999994E-2</v>
      </c>
      <c r="F6" s="5">
        <v>0</v>
      </c>
      <c r="G6" s="5">
        <v>1200</v>
      </c>
      <c r="H6" s="6">
        <v>306000</v>
      </c>
      <c r="I6" s="7">
        <v>30</v>
      </c>
      <c r="J6" s="8">
        <f t="shared" si="0"/>
        <v>1984.7101754987386</v>
      </c>
      <c r="K6" s="8">
        <f t="shared" si="1"/>
        <v>70.662093160214908</v>
      </c>
      <c r="L6" s="8">
        <f t="shared" si="2"/>
        <v>-1200</v>
      </c>
      <c r="M6" s="8">
        <f t="shared" si="3"/>
        <v>408495.6631795459</v>
      </c>
      <c r="N6" s="8">
        <f t="shared" si="4"/>
        <v>407295.6631795459</v>
      </c>
      <c r="O6" s="9" t="str">
        <f t="shared" si="5"/>
        <v/>
      </c>
      <c r="P6" s="43" t="s">
        <v>38</v>
      </c>
    </row>
    <row r="7" spans="2:16" ht="19" x14ac:dyDescent="0.2">
      <c r="B7" s="2">
        <v>46245</v>
      </c>
      <c r="C7" s="3" t="s">
        <v>39</v>
      </c>
      <c r="D7" s="4">
        <v>6.4000000000000001E-2</v>
      </c>
      <c r="E7" s="4">
        <v>6.9800000000000001E-2</v>
      </c>
      <c r="F7" s="5">
        <v>4590</v>
      </c>
      <c r="G7" s="5">
        <v>0</v>
      </c>
      <c r="H7" s="6">
        <v>306000</v>
      </c>
      <c r="I7" s="7">
        <v>30</v>
      </c>
      <c r="J7" s="8">
        <f t="shared" si="0"/>
        <v>1914.0480823385237</v>
      </c>
      <c r="K7" s="8">
        <f t="shared" si="1"/>
        <v>0</v>
      </c>
      <c r="L7" s="8">
        <f t="shared" si="2"/>
        <v>4590</v>
      </c>
      <c r="M7" s="8">
        <f t="shared" si="3"/>
        <v>383057.30964186857</v>
      </c>
      <c r="N7" s="8">
        <f t="shared" si="4"/>
        <v>387647.30964186857</v>
      </c>
      <c r="O7" s="9" t="str">
        <f t="shared" si="5"/>
        <v>lowest</v>
      </c>
      <c r="P7" s="43" t="s">
        <v>40</v>
      </c>
    </row>
    <row r="8" spans="2:16" ht="19" x14ac:dyDescent="0.2">
      <c r="B8" s="2">
        <v>46245</v>
      </c>
      <c r="C8" s="3" t="s">
        <v>41</v>
      </c>
      <c r="D8" s="4">
        <v>6.5500000000000003E-2</v>
      </c>
      <c r="E8" s="4">
        <v>6.6600000000000006E-2</v>
      </c>
      <c r="F8" s="5">
        <v>0</v>
      </c>
      <c r="G8" s="5">
        <v>0</v>
      </c>
      <c r="H8" s="6">
        <v>306000</v>
      </c>
      <c r="I8" s="7">
        <v>30</v>
      </c>
      <c r="J8" s="8">
        <f t="shared" si="0"/>
        <v>1944.201157471429</v>
      </c>
      <c r="K8" s="8">
        <f t="shared" si="1"/>
        <v>30.153075132905315</v>
      </c>
      <c r="L8" s="8">
        <f t="shared" si="2"/>
        <v>0</v>
      </c>
      <c r="M8" s="8">
        <f t="shared" si="3"/>
        <v>393912.41668971442</v>
      </c>
      <c r="N8" s="8">
        <f t="shared" si="4"/>
        <v>393912.41668971442</v>
      </c>
      <c r="O8" s="9" t="str">
        <f t="shared" si="5"/>
        <v/>
      </c>
      <c r="P8" s="43"/>
    </row>
    <row r="9" spans="2:16" ht="19" x14ac:dyDescent="0.2">
      <c r="B9" s="2"/>
      <c r="C9" s="10"/>
      <c r="D9" s="4"/>
      <c r="E9" s="4"/>
      <c r="F9" s="5"/>
      <c r="G9" s="5"/>
      <c r="H9" s="6"/>
      <c r="I9" s="7"/>
      <c r="J9" s="8" t="str">
        <f t="shared" si="0"/>
        <v/>
      </c>
      <c r="K9" s="8" t="str">
        <f t="shared" si="1"/>
        <v/>
      </c>
      <c r="L9" s="8" t="str">
        <f t="shared" si="2"/>
        <v/>
      </c>
      <c r="M9" s="8" t="str">
        <f t="shared" si="3"/>
        <v/>
      </c>
      <c r="N9" s="8" t="str">
        <f t="shared" si="4"/>
        <v/>
      </c>
      <c r="O9" s="9" t="str">
        <f t="shared" si="5"/>
        <v/>
      </c>
      <c r="P9" s="43"/>
    </row>
    <row r="10" spans="2:16" ht="19" x14ac:dyDescent="0.2">
      <c r="B10" s="2"/>
      <c r="C10" s="10"/>
      <c r="D10" s="4"/>
      <c r="E10" s="4"/>
      <c r="F10" s="5"/>
      <c r="G10" s="5"/>
      <c r="H10" s="6"/>
      <c r="I10" s="7"/>
      <c r="J10" s="8" t="str">
        <f t="shared" si="0"/>
        <v/>
      </c>
      <c r="K10" s="8" t="str">
        <f t="shared" si="1"/>
        <v/>
      </c>
      <c r="L10" s="8" t="str">
        <f t="shared" si="2"/>
        <v/>
      </c>
      <c r="M10" s="8" t="str">
        <f t="shared" si="3"/>
        <v/>
      </c>
      <c r="N10" s="8" t="str">
        <f t="shared" si="4"/>
        <v/>
      </c>
      <c r="O10" s="9" t="str">
        <f t="shared" si="5"/>
        <v/>
      </c>
      <c r="P10" s="43"/>
    </row>
    <row r="11" spans="2:16" ht="19" x14ac:dyDescent="0.2">
      <c r="B11" s="2"/>
      <c r="C11" s="10"/>
      <c r="D11" s="4"/>
      <c r="E11" s="4"/>
      <c r="F11" s="5"/>
      <c r="G11" s="5"/>
      <c r="H11" s="6"/>
      <c r="I11" s="7"/>
      <c r="J11" s="8" t="str">
        <f t="shared" si="0"/>
        <v/>
      </c>
      <c r="K11" s="8" t="str">
        <f t="shared" si="1"/>
        <v/>
      </c>
      <c r="L11" s="8" t="str">
        <f t="shared" si="2"/>
        <v/>
      </c>
      <c r="M11" s="8" t="str">
        <f t="shared" si="3"/>
        <v/>
      </c>
      <c r="N11" s="8" t="str">
        <f t="shared" si="4"/>
        <v/>
      </c>
      <c r="O11" s="9" t="str">
        <f t="shared" si="5"/>
        <v/>
      </c>
      <c r="P11" s="43"/>
    </row>
    <row r="12" spans="2:16" ht="19" x14ac:dyDescent="0.2">
      <c r="B12" s="2"/>
      <c r="C12" s="10"/>
      <c r="D12" s="4"/>
      <c r="E12" s="4"/>
      <c r="F12" s="5"/>
      <c r="G12" s="5"/>
      <c r="H12" s="6"/>
      <c r="I12" s="7"/>
      <c r="J12" s="8" t="str">
        <f t="shared" si="0"/>
        <v/>
      </c>
      <c r="K12" s="8" t="str">
        <f t="shared" si="1"/>
        <v/>
      </c>
      <c r="L12" s="8" t="str">
        <f t="shared" si="2"/>
        <v/>
      </c>
      <c r="M12" s="8" t="str">
        <f t="shared" si="3"/>
        <v/>
      </c>
      <c r="N12" s="8" t="str">
        <f t="shared" si="4"/>
        <v/>
      </c>
      <c r="O12" s="9" t="str">
        <f t="shared" si="5"/>
        <v/>
      </c>
      <c r="P12" s="43"/>
    </row>
    <row r="13" spans="2:16" ht="19" x14ac:dyDescent="0.2">
      <c r="B13" s="2"/>
      <c r="C13" s="10"/>
      <c r="D13" s="4"/>
      <c r="E13" s="4"/>
      <c r="F13" s="5"/>
      <c r="G13" s="5"/>
      <c r="H13" s="6"/>
      <c r="I13" s="7"/>
      <c r="J13" s="8" t="str">
        <f t="shared" si="0"/>
        <v/>
      </c>
      <c r="K13" s="8" t="str">
        <f t="shared" si="1"/>
        <v/>
      </c>
      <c r="L13" s="8" t="str">
        <f t="shared" si="2"/>
        <v/>
      </c>
      <c r="M13" s="8" t="str">
        <f t="shared" si="3"/>
        <v/>
      </c>
      <c r="N13" s="8" t="str">
        <f t="shared" si="4"/>
        <v/>
      </c>
      <c r="O13" s="9" t="str">
        <f t="shared" si="5"/>
        <v/>
      </c>
      <c r="P13" s="43"/>
    </row>
    <row r="14" spans="2:16" ht="19" x14ac:dyDescent="0.2">
      <c r="B14" s="2"/>
      <c r="C14" s="10"/>
      <c r="D14" s="4"/>
      <c r="E14" s="4"/>
      <c r="F14" s="5"/>
      <c r="G14" s="5"/>
      <c r="H14" s="6"/>
      <c r="I14" s="7"/>
      <c r="J14" s="8" t="str">
        <f t="shared" si="0"/>
        <v/>
      </c>
      <c r="K14" s="8" t="str">
        <f t="shared" si="1"/>
        <v/>
      </c>
      <c r="L14" s="8" t="str">
        <f t="shared" si="2"/>
        <v/>
      </c>
      <c r="M14" s="8" t="str">
        <f t="shared" si="3"/>
        <v/>
      </c>
      <c r="N14" s="8" t="str">
        <f t="shared" si="4"/>
        <v/>
      </c>
      <c r="O14" s="9" t="str">
        <f t="shared" si="5"/>
        <v/>
      </c>
      <c r="P14" s="43"/>
    </row>
    <row r="15" spans="2:16" ht="19" x14ac:dyDescent="0.2">
      <c r="B15" s="2"/>
      <c r="C15" s="10"/>
      <c r="D15" s="4"/>
      <c r="E15" s="4"/>
      <c r="F15" s="5"/>
      <c r="G15" s="5"/>
      <c r="H15" s="6"/>
      <c r="I15" s="7"/>
      <c r="J15" s="8" t="str">
        <f t="shared" si="0"/>
        <v/>
      </c>
      <c r="K15" s="8" t="str">
        <f t="shared" si="1"/>
        <v/>
      </c>
      <c r="L15" s="8" t="str">
        <f t="shared" si="2"/>
        <v/>
      </c>
      <c r="M15" s="8" t="str">
        <f t="shared" si="3"/>
        <v/>
      </c>
      <c r="N15" s="8" t="str">
        <f t="shared" si="4"/>
        <v/>
      </c>
      <c r="O15" s="9" t="str">
        <f t="shared" si="5"/>
        <v/>
      </c>
      <c r="P15" s="43"/>
    </row>
    <row r="16" spans="2:16" ht="19" x14ac:dyDescent="0.2">
      <c r="B16" s="2"/>
      <c r="C16" s="10"/>
      <c r="D16" s="4"/>
      <c r="E16" s="4"/>
      <c r="F16" s="5"/>
      <c r="G16" s="5"/>
      <c r="H16" s="6"/>
      <c r="I16" s="7"/>
      <c r="J16" s="8" t="str">
        <f t="shared" si="0"/>
        <v/>
      </c>
      <c r="K16" s="8" t="str">
        <f t="shared" si="1"/>
        <v/>
      </c>
      <c r="L16" s="8" t="str">
        <f t="shared" si="2"/>
        <v/>
      </c>
      <c r="M16" s="8" t="str">
        <f t="shared" si="3"/>
        <v/>
      </c>
      <c r="N16" s="8" t="str">
        <f t="shared" si="4"/>
        <v/>
      </c>
      <c r="O16" s="9" t="str">
        <f t="shared" si="5"/>
        <v/>
      </c>
      <c r="P16" s="43"/>
    </row>
    <row r="17" spans="2:16" ht="19" x14ac:dyDescent="0.2">
      <c r="B17" s="2"/>
      <c r="C17" s="10"/>
      <c r="D17" s="4"/>
      <c r="E17" s="4"/>
      <c r="F17" s="5"/>
      <c r="G17" s="5"/>
      <c r="H17" s="6"/>
      <c r="I17" s="7"/>
      <c r="J17" s="8" t="str">
        <f t="shared" si="0"/>
        <v/>
      </c>
      <c r="K17" s="8" t="str">
        <f t="shared" si="1"/>
        <v/>
      </c>
      <c r="L17" s="8" t="str">
        <f t="shared" si="2"/>
        <v/>
      </c>
      <c r="M17" s="8" t="str">
        <f t="shared" si="3"/>
        <v/>
      </c>
      <c r="N17" s="8" t="str">
        <f t="shared" si="4"/>
        <v/>
      </c>
      <c r="O17" s="9" t="str">
        <f t="shared" si="5"/>
        <v/>
      </c>
      <c r="P17" s="43"/>
    </row>
    <row r="18" spans="2:16" ht="19" x14ac:dyDescent="0.2">
      <c r="B18" s="2"/>
      <c r="C18" s="10"/>
      <c r="D18" s="4"/>
      <c r="E18" s="4"/>
      <c r="F18" s="5"/>
      <c r="G18" s="5"/>
      <c r="H18" s="6"/>
      <c r="I18" s="7"/>
      <c r="J18" s="8" t="str">
        <f t="shared" si="0"/>
        <v/>
      </c>
      <c r="K18" s="8" t="str">
        <f t="shared" si="1"/>
        <v/>
      </c>
      <c r="L18" s="8" t="str">
        <f t="shared" si="2"/>
        <v/>
      </c>
      <c r="M18" s="8" t="str">
        <f t="shared" si="3"/>
        <v/>
      </c>
      <c r="N18" s="8" t="str">
        <f t="shared" si="4"/>
        <v/>
      </c>
      <c r="O18" s="9" t="str">
        <f t="shared" si="5"/>
        <v/>
      </c>
      <c r="P18" s="43"/>
    </row>
    <row r="19" spans="2:16" ht="19" x14ac:dyDescent="0.2">
      <c r="B19" s="2"/>
      <c r="C19" s="10"/>
      <c r="D19" s="4"/>
      <c r="E19" s="4"/>
      <c r="F19" s="5"/>
      <c r="G19" s="5"/>
      <c r="H19" s="6"/>
      <c r="I19" s="7"/>
      <c r="J19" s="8" t="str">
        <f t="shared" si="0"/>
        <v/>
      </c>
      <c r="K19" s="8" t="str">
        <f t="shared" si="1"/>
        <v/>
      </c>
      <c r="L19" s="8" t="str">
        <f t="shared" si="2"/>
        <v/>
      </c>
      <c r="M19" s="8" t="str">
        <f t="shared" si="3"/>
        <v/>
      </c>
      <c r="N19" s="8" t="str">
        <f t="shared" si="4"/>
        <v/>
      </c>
      <c r="O19" s="9" t="str">
        <f t="shared" si="5"/>
        <v/>
      </c>
      <c r="P19" s="43"/>
    </row>
    <row r="20" spans="2:16" ht="19" x14ac:dyDescent="0.2">
      <c r="B20" s="2"/>
      <c r="C20" s="10"/>
      <c r="D20" s="4"/>
      <c r="E20" s="4"/>
      <c r="F20" s="5"/>
      <c r="G20" s="5"/>
      <c r="H20" s="6"/>
      <c r="I20" s="7"/>
      <c r="J20" s="8" t="str">
        <f t="shared" si="0"/>
        <v/>
      </c>
      <c r="K20" s="8" t="str">
        <f t="shared" si="1"/>
        <v/>
      </c>
      <c r="L20" s="8" t="str">
        <f t="shared" si="2"/>
        <v/>
      </c>
      <c r="M20" s="8" t="str">
        <f t="shared" si="3"/>
        <v/>
      </c>
      <c r="N20" s="8" t="str">
        <f t="shared" si="4"/>
        <v/>
      </c>
      <c r="O20" s="9" t="str">
        <f t="shared" si="5"/>
        <v/>
      </c>
      <c r="P20" s="43"/>
    </row>
    <row r="22" spans="2:16" ht="19" x14ac:dyDescent="0.2">
      <c r="C22" s="38" t="s">
        <v>42</v>
      </c>
      <c r="D22" s="38"/>
      <c r="E22" s="38"/>
      <c r="F22" s="38"/>
      <c r="G22" s="38"/>
      <c r="H22" s="38"/>
      <c r="I22" s="38"/>
      <c r="J22" s="38"/>
      <c r="K22" s="38"/>
      <c r="L22" s="38"/>
      <c r="M22" s="38"/>
      <c r="N22" s="38"/>
      <c r="O22" s="38"/>
      <c r="P22" s="38"/>
    </row>
    <row r="23" spans="2:16" ht="74" customHeight="1" x14ac:dyDescent="0.2">
      <c r="C23" s="39" t="s">
        <v>43</v>
      </c>
      <c r="D23" s="40"/>
      <c r="E23" s="40"/>
      <c r="F23" s="40"/>
      <c r="G23" s="40"/>
      <c r="H23" s="40"/>
      <c r="I23" s="40"/>
      <c r="J23" s="40"/>
      <c r="K23" s="40"/>
      <c r="L23" s="40"/>
      <c r="M23" s="40"/>
      <c r="N23" s="40"/>
      <c r="O23" s="40"/>
      <c r="P23" s="41"/>
    </row>
    <row r="25" spans="2:16" ht="19" x14ac:dyDescent="0.2">
      <c r="C25" s="11" t="s">
        <v>44</v>
      </c>
    </row>
    <row r="26" spans="2:16" ht="19" x14ac:dyDescent="0.2">
      <c r="C26" s="9" t="s">
        <v>45</v>
      </c>
    </row>
  </sheetData>
  <mergeCells count="3">
    <mergeCell ref="B1:P1"/>
    <mergeCell ref="C22:P22"/>
    <mergeCell ref="C23:P2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B26" sqref="B26"/>
    </sheetView>
  </sheetViews>
  <sheetFormatPr baseColWidth="10" defaultColWidth="8.83203125" defaultRowHeight="15" x14ac:dyDescent="0.2"/>
  <cols>
    <col min="1" max="1" width="26" customWidth="1"/>
    <col min="2" max="2" width="120" customWidth="1"/>
  </cols>
  <sheetData>
    <row r="1" spans="1:2" ht="28" customHeight="1" x14ac:dyDescent="0.2">
      <c r="A1" s="36" t="s">
        <v>46</v>
      </c>
      <c r="B1" s="37"/>
    </row>
    <row r="3" spans="1:2" ht="40" x14ac:dyDescent="0.2">
      <c r="A3" s="12" t="s">
        <v>47</v>
      </c>
      <c r="B3" s="13" t="s">
        <v>48</v>
      </c>
    </row>
    <row r="4" spans="1:2" ht="40" x14ac:dyDescent="0.2">
      <c r="A4" s="12" t="s">
        <v>49</v>
      </c>
      <c r="B4" s="13" t="s">
        <v>50</v>
      </c>
    </row>
    <row r="5" spans="1:2" ht="40" x14ac:dyDescent="0.2">
      <c r="A5" s="12" t="s">
        <v>51</v>
      </c>
      <c r="B5" s="13" t="s">
        <v>52</v>
      </c>
    </row>
    <row r="7" spans="1:2" ht="40" x14ac:dyDescent="0.2">
      <c r="A7" s="12" t="s">
        <v>53</v>
      </c>
      <c r="B7" s="13" t="s">
        <v>54</v>
      </c>
    </row>
    <row r="8" spans="1:2" ht="20" x14ac:dyDescent="0.2">
      <c r="A8" s="12" t="s">
        <v>55</v>
      </c>
      <c r="B8" s="13" t="s">
        <v>56</v>
      </c>
    </row>
    <row r="9" spans="1:2" ht="20" x14ac:dyDescent="0.2">
      <c r="A9" s="12" t="s">
        <v>57</v>
      </c>
      <c r="B9" s="13" t="s">
        <v>58</v>
      </c>
    </row>
    <row r="10" spans="1:2" ht="20" x14ac:dyDescent="0.2">
      <c r="A10" s="12" t="s">
        <v>59</v>
      </c>
      <c r="B10" s="13" t="s">
        <v>60</v>
      </c>
    </row>
    <row r="11" spans="1:2" ht="20" x14ac:dyDescent="0.2">
      <c r="A11" s="12" t="s">
        <v>61</v>
      </c>
      <c r="B11" s="13" t="s">
        <v>62</v>
      </c>
    </row>
    <row r="12" spans="1:2" ht="40" x14ac:dyDescent="0.2">
      <c r="A12" s="12" t="s">
        <v>63</v>
      </c>
      <c r="B12" s="13" t="s">
        <v>64</v>
      </c>
    </row>
    <row r="14" spans="1:2" ht="60" x14ac:dyDescent="0.2">
      <c r="A14" s="12" t="s">
        <v>65</v>
      </c>
      <c r="B14" s="13" t="s">
        <v>66</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Quotes</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Mortgage Rate Shopping Log</dc:title>
  <dc:subject>Comparing lender quotes on total cost rather than headline rate</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2026-10-05T23:04:45Z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